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gabyl\Downloads\"/>
    </mc:Choice>
  </mc:AlternateContent>
  <xr:revisionPtr revIDLastSave="0" documentId="13_ncr:1_{2C9DCA48-3227-484E-B811-DB7F82791C74}" xr6:coauthVersionLast="47" xr6:coauthVersionMax="47" xr10:uidLastSave="{00000000-0000-0000-0000-000000000000}"/>
  <bookViews>
    <workbookView xWindow="-110" yWindow="-110" windowWidth="19420" windowHeight="10300" xr2:uid="{00000000-000D-0000-FFFF-FFFF00000000}"/>
  </bookViews>
  <sheets>
    <sheet name="Hoja4" sheetId="4" r:id="rId1"/>
    <sheet name="lanzamiento obj" sheetId="6" r:id="rId2"/>
    <sheet name="carga personal" sheetId="1" r:id="rId3"/>
    <sheet name="Hoja2" sheetId="2" r:id="rId4"/>
    <sheet name="Hoja3" sheetId="3" r:id="rId5"/>
    <sheet name="Hoja7" sheetId="7" r:id="rId6"/>
  </sheets>
  <externalReferences>
    <externalReference r:id="rId7"/>
  </externalReferences>
  <definedNames>
    <definedName name="_xlnm._FilterDatabase" localSheetId="2" hidden="1">'carga personal'!$A$1:$M$88</definedName>
    <definedName name="_xlnm._FilterDatabase" localSheetId="0" hidden="1">Hoja4!$A$1:$I$248</definedName>
    <definedName name="_xlnm._FilterDatabase" localSheetId="1" hidden="1">'lanzamiento obj'!$A$1:$M$1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87" i="6" l="1"/>
  <c r="J87" i="6"/>
  <c r="K86" i="6"/>
  <c r="J86" i="6"/>
  <c r="K85" i="6"/>
  <c r="J85" i="6"/>
  <c r="K84" i="6"/>
  <c r="J84" i="6"/>
  <c r="K83" i="6"/>
  <c r="J83" i="6"/>
  <c r="K82" i="6"/>
  <c r="J82" i="6"/>
  <c r="K81" i="6"/>
  <c r="J81" i="6"/>
  <c r="K80" i="6"/>
  <c r="J80" i="6"/>
  <c r="K79" i="6"/>
  <c r="J79" i="6"/>
  <c r="K78" i="6"/>
  <c r="J78" i="6"/>
  <c r="K77" i="6"/>
  <c r="J77" i="6"/>
  <c r="K76" i="6"/>
  <c r="J76" i="6"/>
  <c r="K75" i="6"/>
  <c r="J75" i="6"/>
  <c r="K74" i="6"/>
  <c r="J74" i="6"/>
  <c r="K73" i="6"/>
  <c r="J73" i="6"/>
  <c r="K72" i="6"/>
  <c r="J72" i="6"/>
  <c r="K71" i="6"/>
  <c r="J71" i="6"/>
  <c r="K70" i="6"/>
  <c r="J70" i="6"/>
  <c r="K69" i="6"/>
  <c r="J69" i="6"/>
  <c r="K68" i="6"/>
  <c r="J68" i="6"/>
  <c r="K67" i="6"/>
  <c r="J67" i="6"/>
  <c r="K66" i="6"/>
  <c r="J66" i="6"/>
  <c r="K65" i="6"/>
  <c r="J65" i="6"/>
  <c r="K64" i="6"/>
  <c r="J64" i="6"/>
  <c r="K63" i="6"/>
  <c r="J63" i="6"/>
  <c r="K62" i="6"/>
  <c r="J62" i="6"/>
  <c r="K61" i="6"/>
  <c r="J61" i="6"/>
  <c r="K60" i="6"/>
  <c r="J60" i="6"/>
  <c r="K59" i="6"/>
  <c r="J59" i="6"/>
  <c r="K58" i="6"/>
  <c r="J58" i="6"/>
  <c r="K57" i="6"/>
  <c r="J57" i="6"/>
  <c r="K56" i="6"/>
  <c r="J56" i="6"/>
  <c r="K55" i="6"/>
  <c r="J55" i="6"/>
  <c r="K54" i="6"/>
  <c r="J54" i="6"/>
  <c r="K53" i="6"/>
  <c r="J53" i="6"/>
  <c r="K52" i="6"/>
  <c r="J52" i="6"/>
  <c r="K51" i="6"/>
  <c r="J51" i="6"/>
  <c r="K50" i="6"/>
  <c r="J50" i="6"/>
  <c r="K49" i="6"/>
  <c r="J49" i="6"/>
  <c r="K48" i="6"/>
  <c r="J48" i="6"/>
  <c r="K47" i="6"/>
  <c r="J47" i="6"/>
  <c r="K46" i="6"/>
  <c r="J46" i="6"/>
  <c r="K45" i="6"/>
  <c r="J45" i="6"/>
  <c r="K44" i="6"/>
  <c r="J44" i="6"/>
  <c r="K43" i="6"/>
  <c r="J43" i="6"/>
  <c r="K42" i="6"/>
  <c r="J42" i="6"/>
  <c r="K41" i="6"/>
  <c r="J41" i="6"/>
  <c r="K40" i="6"/>
  <c r="J40" i="6"/>
  <c r="K39" i="6"/>
  <c r="J39" i="6"/>
  <c r="K38" i="6"/>
  <c r="J38" i="6"/>
  <c r="K37" i="6"/>
  <c r="J37" i="6"/>
  <c r="K36" i="6"/>
  <c r="J36" i="6"/>
  <c r="K35" i="6"/>
  <c r="J35" i="6"/>
  <c r="K34" i="6"/>
  <c r="K33" i="6"/>
  <c r="J33" i="6"/>
  <c r="K32" i="6"/>
  <c r="J32" i="6"/>
  <c r="K31" i="6"/>
  <c r="J31" i="6"/>
  <c r="K30" i="6"/>
  <c r="J30" i="6"/>
  <c r="K29" i="6"/>
  <c r="J29" i="6"/>
  <c r="K28" i="6"/>
  <c r="J28" i="6"/>
  <c r="K27" i="6"/>
  <c r="J27" i="6"/>
  <c r="K26" i="6"/>
  <c r="J26" i="6"/>
  <c r="K25" i="6"/>
  <c r="J25" i="6"/>
  <c r="K24" i="6"/>
  <c r="J24" i="6"/>
  <c r="K23" i="6"/>
  <c r="J23" i="6"/>
  <c r="K22" i="6"/>
  <c r="J22" i="6"/>
  <c r="K21" i="6"/>
  <c r="J21" i="6"/>
  <c r="K20" i="6"/>
  <c r="J20" i="6"/>
  <c r="K19" i="6"/>
  <c r="J19" i="6"/>
  <c r="K18" i="6"/>
  <c r="J18" i="6"/>
  <c r="K17" i="6"/>
  <c r="J17" i="6"/>
  <c r="K16" i="6"/>
  <c r="J16" i="6"/>
  <c r="K15" i="6"/>
  <c r="J15" i="6"/>
  <c r="K14" i="6"/>
  <c r="J14" i="6"/>
  <c r="K13" i="6"/>
  <c r="J13" i="6"/>
  <c r="K12" i="6"/>
  <c r="J12" i="6"/>
  <c r="K11" i="6"/>
  <c r="J11" i="6"/>
  <c r="K10" i="6"/>
  <c r="J10" i="6"/>
  <c r="K9" i="6"/>
  <c r="J9" i="6"/>
  <c r="K8" i="6"/>
  <c r="J8" i="6"/>
  <c r="K7" i="6"/>
  <c r="J7" i="6"/>
  <c r="K6" i="6"/>
  <c r="J6" i="6"/>
  <c r="K5" i="6"/>
  <c r="J5" i="6"/>
  <c r="K4" i="6"/>
  <c r="J4" i="6"/>
  <c r="K3" i="6"/>
  <c r="J3" i="6"/>
  <c r="K2" i="6"/>
  <c r="J2" i="6"/>
  <c r="G87" i="3"/>
  <c r="F87" i="3"/>
  <c r="C87" i="3"/>
  <c r="D87" i="3" s="1"/>
  <c r="G86" i="3"/>
  <c r="F86" i="3"/>
  <c r="C86" i="3"/>
  <c r="D86" i="3" s="1"/>
  <c r="G85" i="3"/>
  <c r="F85" i="3"/>
  <c r="C85" i="3"/>
  <c r="D85" i="3" s="1"/>
  <c r="G84" i="3"/>
  <c r="F84" i="3"/>
  <c r="C84" i="3"/>
  <c r="D84" i="3" s="1"/>
  <c r="G83" i="3"/>
  <c r="F83" i="3"/>
  <c r="C83" i="3"/>
  <c r="D83" i="3" s="1"/>
  <c r="G82" i="3"/>
  <c r="F82" i="3"/>
  <c r="C82" i="3"/>
  <c r="D82" i="3" s="1"/>
  <c r="G81" i="3"/>
  <c r="F81" i="3"/>
  <c r="C81" i="3"/>
  <c r="D81" i="3" s="1"/>
  <c r="G80" i="3"/>
  <c r="F80" i="3"/>
  <c r="C80" i="3"/>
  <c r="D80" i="3" s="1"/>
  <c r="G79" i="3"/>
  <c r="F79" i="3"/>
  <c r="C79" i="3"/>
  <c r="D79" i="3" s="1"/>
  <c r="G78" i="3"/>
  <c r="F78" i="3"/>
  <c r="C78" i="3"/>
  <c r="D78" i="3" s="1"/>
  <c r="G77" i="3"/>
  <c r="F77" i="3"/>
  <c r="C77" i="3"/>
  <c r="D77" i="3" s="1"/>
  <c r="G76" i="3"/>
  <c r="F76" i="3"/>
  <c r="C76" i="3"/>
  <c r="D76" i="3" s="1"/>
  <c r="G75" i="3"/>
  <c r="F75" i="3"/>
  <c r="C75" i="3"/>
  <c r="D75" i="3" s="1"/>
  <c r="G74" i="3"/>
  <c r="F74" i="3"/>
  <c r="C74" i="3"/>
  <c r="D74" i="3" s="1"/>
  <c r="G73" i="3"/>
  <c r="F73" i="3"/>
  <c r="C73" i="3"/>
  <c r="D73" i="3" s="1"/>
  <c r="G72" i="3"/>
  <c r="F72" i="3"/>
  <c r="C72" i="3"/>
  <c r="D72" i="3" s="1"/>
  <c r="G71" i="3"/>
  <c r="F71" i="3"/>
  <c r="C71" i="3"/>
  <c r="D71" i="3" s="1"/>
  <c r="G70" i="3"/>
  <c r="F70" i="3"/>
  <c r="C70" i="3"/>
  <c r="D70" i="3" s="1"/>
  <c r="G69" i="3"/>
  <c r="F69" i="3"/>
  <c r="C69" i="3"/>
  <c r="D69" i="3" s="1"/>
  <c r="G68" i="3"/>
  <c r="F68" i="3"/>
  <c r="C68" i="3"/>
  <c r="D68" i="3" s="1"/>
  <c r="G67" i="3"/>
  <c r="F67" i="3"/>
  <c r="C67" i="3"/>
  <c r="D67" i="3" s="1"/>
  <c r="G66" i="3"/>
  <c r="F66" i="3"/>
  <c r="C66" i="3"/>
  <c r="D66" i="3" s="1"/>
  <c r="G65" i="3"/>
  <c r="F65" i="3"/>
  <c r="C65" i="3"/>
  <c r="D65" i="3" s="1"/>
  <c r="G64" i="3"/>
  <c r="F64" i="3"/>
  <c r="C64" i="3"/>
  <c r="D64" i="3" s="1"/>
  <c r="G63" i="3"/>
  <c r="F63" i="3"/>
  <c r="C63" i="3"/>
  <c r="D63" i="3" s="1"/>
  <c r="G62" i="3"/>
  <c r="F62" i="3"/>
  <c r="C62" i="3"/>
  <c r="D62" i="3" s="1"/>
  <c r="G61" i="3"/>
  <c r="F61" i="3"/>
  <c r="C61" i="3"/>
  <c r="D61" i="3" s="1"/>
  <c r="G60" i="3"/>
  <c r="F60" i="3"/>
  <c r="C60" i="3"/>
  <c r="D60" i="3" s="1"/>
  <c r="G59" i="3"/>
  <c r="F59" i="3"/>
  <c r="C59" i="3"/>
  <c r="D59" i="3" s="1"/>
  <c r="G58" i="3"/>
  <c r="F58" i="3"/>
  <c r="C58" i="3"/>
  <c r="D58" i="3" s="1"/>
  <c r="G57" i="3"/>
  <c r="F57" i="3"/>
  <c r="C57" i="3"/>
  <c r="D57" i="3" s="1"/>
  <c r="G56" i="3"/>
  <c r="F56" i="3"/>
  <c r="C56" i="3"/>
  <c r="D56" i="3" s="1"/>
  <c r="G55" i="3"/>
  <c r="F55" i="3"/>
  <c r="C55" i="3"/>
  <c r="D55" i="3" s="1"/>
  <c r="G54" i="3"/>
  <c r="F54" i="3"/>
  <c r="C54" i="3"/>
  <c r="D54" i="3" s="1"/>
  <c r="G53" i="3"/>
  <c r="F53" i="3"/>
  <c r="C53" i="3"/>
  <c r="D53" i="3" s="1"/>
  <c r="G52" i="3"/>
  <c r="F52" i="3"/>
  <c r="C52" i="3"/>
  <c r="D52" i="3" s="1"/>
  <c r="G51" i="3"/>
  <c r="F51" i="3"/>
  <c r="C51" i="3"/>
  <c r="D51" i="3" s="1"/>
  <c r="G50" i="3"/>
  <c r="F50" i="3"/>
  <c r="C50" i="3"/>
  <c r="D50" i="3" s="1"/>
  <c r="G49" i="3"/>
  <c r="F49" i="3"/>
  <c r="C49" i="3"/>
  <c r="D49" i="3" s="1"/>
  <c r="G48" i="3"/>
  <c r="F48" i="3"/>
  <c r="C48" i="3"/>
  <c r="D48" i="3" s="1"/>
  <c r="G47" i="3"/>
  <c r="F47" i="3"/>
  <c r="C47" i="3"/>
  <c r="D47" i="3" s="1"/>
  <c r="G46" i="3"/>
  <c r="F46" i="3"/>
  <c r="C46" i="3"/>
  <c r="D46" i="3" s="1"/>
  <c r="G45" i="3"/>
  <c r="F45" i="3"/>
  <c r="C45" i="3"/>
  <c r="D45" i="3" s="1"/>
  <c r="G44" i="3"/>
  <c r="F44" i="3"/>
  <c r="C44" i="3"/>
  <c r="D44" i="3" s="1"/>
  <c r="G43" i="3"/>
  <c r="F43" i="3"/>
  <c r="C43" i="3"/>
  <c r="D43" i="3" s="1"/>
  <c r="G42" i="3"/>
  <c r="F42" i="3"/>
  <c r="C42" i="3"/>
  <c r="D42" i="3" s="1"/>
  <c r="G41" i="3"/>
  <c r="F41" i="3"/>
  <c r="C41" i="3"/>
  <c r="D41" i="3" s="1"/>
  <c r="G40" i="3"/>
  <c r="F40" i="3"/>
  <c r="C40" i="3"/>
  <c r="D40" i="3" s="1"/>
  <c r="G39" i="3"/>
  <c r="F39" i="3"/>
  <c r="C39" i="3"/>
  <c r="D39" i="3" s="1"/>
  <c r="G38" i="3"/>
  <c r="F38" i="3"/>
  <c r="C38" i="3"/>
  <c r="D38" i="3" s="1"/>
  <c r="G37" i="3"/>
  <c r="F37" i="3"/>
  <c r="C37" i="3"/>
  <c r="D37" i="3" s="1"/>
  <c r="G36" i="3"/>
  <c r="F36" i="3"/>
  <c r="C36" i="3"/>
  <c r="D36" i="3" s="1"/>
  <c r="G35" i="3"/>
  <c r="F35" i="3"/>
  <c r="C35" i="3"/>
  <c r="D35" i="3" s="1"/>
  <c r="G34" i="3"/>
  <c r="F34" i="3"/>
  <c r="C34" i="3"/>
  <c r="D34" i="3" s="1"/>
  <c r="G33" i="3"/>
  <c r="F33" i="3"/>
  <c r="C33" i="3"/>
  <c r="D33" i="3" s="1"/>
  <c r="G32" i="3"/>
  <c r="F32" i="3"/>
  <c r="C32" i="3"/>
  <c r="D32" i="3" s="1"/>
  <c r="G31" i="3"/>
  <c r="F31" i="3"/>
  <c r="C31" i="3"/>
  <c r="D31" i="3" s="1"/>
  <c r="G30" i="3"/>
  <c r="F30" i="3"/>
  <c r="C30" i="3"/>
  <c r="D30" i="3" s="1"/>
  <c r="G29" i="3"/>
  <c r="F29" i="3"/>
  <c r="C29" i="3"/>
  <c r="D29" i="3" s="1"/>
  <c r="G28" i="3"/>
  <c r="F28" i="3"/>
  <c r="C28" i="3"/>
  <c r="D28" i="3" s="1"/>
  <c r="G27" i="3"/>
  <c r="F27" i="3"/>
  <c r="C27" i="3"/>
  <c r="D27" i="3" s="1"/>
  <c r="G26" i="3"/>
  <c r="F26" i="3"/>
  <c r="C26" i="3"/>
  <c r="D26" i="3" s="1"/>
  <c r="G25" i="3"/>
  <c r="F25" i="3"/>
  <c r="C25" i="3"/>
  <c r="D25" i="3" s="1"/>
  <c r="G24" i="3"/>
  <c r="F24" i="3"/>
  <c r="C24" i="3"/>
  <c r="D24" i="3" s="1"/>
  <c r="G23" i="3"/>
  <c r="F23" i="3"/>
  <c r="C23" i="3"/>
  <c r="D23" i="3" s="1"/>
  <c r="G22" i="3"/>
  <c r="F22" i="3"/>
  <c r="C22" i="3"/>
  <c r="D22" i="3" s="1"/>
  <c r="G21" i="3"/>
  <c r="F21" i="3"/>
  <c r="C21" i="3"/>
  <c r="D21" i="3" s="1"/>
  <c r="G20" i="3"/>
  <c r="F20" i="3"/>
  <c r="C20" i="3"/>
  <c r="D20" i="3" s="1"/>
  <c r="G19" i="3"/>
  <c r="F19" i="3"/>
  <c r="C19" i="3"/>
  <c r="D19" i="3" s="1"/>
  <c r="G18" i="3"/>
  <c r="F18" i="3"/>
  <c r="C18" i="3"/>
  <c r="D18" i="3" s="1"/>
  <c r="G17" i="3"/>
  <c r="F17" i="3"/>
  <c r="C17" i="3"/>
  <c r="D17" i="3" s="1"/>
  <c r="G16" i="3"/>
  <c r="F16" i="3"/>
  <c r="C16" i="3"/>
  <c r="D16" i="3" s="1"/>
  <c r="G15" i="3"/>
  <c r="F15" i="3"/>
  <c r="C15" i="3"/>
  <c r="D15" i="3" s="1"/>
  <c r="G14" i="3"/>
  <c r="F14" i="3"/>
  <c r="C14" i="3"/>
  <c r="D14" i="3" s="1"/>
  <c r="G13" i="3"/>
  <c r="F13" i="3"/>
  <c r="C13" i="3"/>
  <c r="D13" i="3" s="1"/>
  <c r="G12" i="3"/>
  <c r="F12" i="3"/>
  <c r="C12" i="3"/>
  <c r="D12" i="3" s="1"/>
  <c r="G11" i="3"/>
  <c r="F11" i="3"/>
  <c r="C11" i="3"/>
  <c r="D11" i="3" s="1"/>
  <c r="G10" i="3"/>
  <c r="F10" i="3"/>
  <c r="C10" i="3"/>
  <c r="D10" i="3" s="1"/>
  <c r="G9" i="3"/>
  <c r="F9" i="3"/>
  <c r="C9" i="3"/>
  <c r="D9" i="3" s="1"/>
  <c r="G8" i="3"/>
  <c r="F8" i="3"/>
  <c r="C8" i="3"/>
  <c r="D8" i="3" s="1"/>
  <c r="G7" i="3"/>
  <c r="F7" i="3"/>
  <c r="C7" i="3"/>
  <c r="D7" i="3" s="1"/>
  <c r="G6" i="3"/>
  <c r="F6" i="3"/>
  <c r="C6" i="3"/>
  <c r="D6" i="3" s="1"/>
  <c r="G5" i="3"/>
  <c r="F5" i="3"/>
  <c r="C5" i="3"/>
  <c r="D5" i="3" s="1"/>
  <c r="G4" i="3"/>
  <c r="F4" i="3"/>
  <c r="C4" i="3"/>
  <c r="D4" i="3" s="1"/>
  <c r="G3" i="3"/>
  <c r="F3" i="3"/>
  <c r="C3" i="3"/>
  <c r="D3" i="3" s="1"/>
  <c r="G2" i="3"/>
  <c r="F2" i="3"/>
  <c r="C2" i="3"/>
  <c r="D2" i="3" s="1"/>
  <c r="C87" i="2"/>
  <c r="D87" i="2" s="1"/>
  <c r="C86" i="2"/>
  <c r="D86" i="2" s="1"/>
  <c r="C85" i="2"/>
  <c r="D85" i="2" s="1"/>
  <c r="C84" i="2"/>
  <c r="D84" i="2" s="1"/>
  <c r="C83" i="2"/>
  <c r="D83" i="2" s="1"/>
  <c r="C82" i="2"/>
  <c r="D82" i="2" s="1"/>
  <c r="C81" i="2"/>
  <c r="D81" i="2" s="1"/>
  <c r="C80" i="2"/>
  <c r="D80" i="2" s="1"/>
  <c r="C79" i="2"/>
  <c r="D79" i="2" s="1"/>
  <c r="C78" i="2"/>
  <c r="D78" i="2" s="1"/>
  <c r="C77" i="2"/>
  <c r="D77" i="2" s="1"/>
  <c r="C76" i="2"/>
  <c r="D76" i="2" s="1"/>
  <c r="C75" i="2"/>
  <c r="D75" i="2" s="1"/>
  <c r="C74" i="2"/>
  <c r="D74" i="2" s="1"/>
  <c r="C73" i="2"/>
  <c r="D73" i="2" s="1"/>
  <c r="C72" i="2"/>
  <c r="D72" i="2" s="1"/>
  <c r="C71" i="2"/>
  <c r="D71" i="2" s="1"/>
  <c r="C70" i="2"/>
  <c r="D70" i="2" s="1"/>
  <c r="C69" i="2"/>
  <c r="D69" i="2" s="1"/>
  <c r="C68" i="2"/>
  <c r="D68" i="2" s="1"/>
  <c r="C67" i="2"/>
  <c r="D67" i="2" s="1"/>
  <c r="C66" i="2"/>
  <c r="D66" i="2" s="1"/>
  <c r="C65" i="2"/>
  <c r="D65" i="2" s="1"/>
  <c r="C64" i="2"/>
  <c r="D64" i="2" s="1"/>
  <c r="C63" i="2"/>
  <c r="D63" i="2" s="1"/>
  <c r="C62" i="2"/>
  <c r="D62" i="2" s="1"/>
  <c r="C61" i="2"/>
  <c r="D61" i="2" s="1"/>
  <c r="C60" i="2"/>
  <c r="D60" i="2" s="1"/>
  <c r="C59" i="2"/>
  <c r="D59" i="2" s="1"/>
  <c r="C58" i="2"/>
  <c r="D58" i="2" s="1"/>
  <c r="D57" i="2"/>
  <c r="C57" i="2"/>
  <c r="C56" i="2"/>
  <c r="D56" i="2" s="1"/>
  <c r="C55" i="2"/>
  <c r="D55" i="2" s="1"/>
  <c r="C54" i="2"/>
  <c r="D54" i="2" s="1"/>
  <c r="C53" i="2"/>
  <c r="D53" i="2" s="1"/>
  <c r="C52" i="2"/>
  <c r="D52" i="2" s="1"/>
  <c r="C51" i="2"/>
  <c r="D51" i="2" s="1"/>
  <c r="C50" i="2"/>
  <c r="D50" i="2" s="1"/>
  <c r="C49" i="2"/>
  <c r="D49" i="2" s="1"/>
  <c r="C48" i="2"/>
  <c r="D48" i="2" s="1"/>
  <c r="C47" i="2"/>
  <c r="D47" i="2" s="1"/>
  <c r="C46" i="2"/>
  <c r="D46" i="2" s="1"/>
  <c r="C45" i="2"/>
  <c r="D45" i="2" s="1"/>
  <c r="C44" i="2"/>
  <c r="D44" i="2" s="1"/>
  <c r="C43" i="2"/>
  <c r="D43" i="2" s="1"/>
  <c r="C42" i="2"/>
  <c r="D42" i="2" s="1"/>
  <c r="C41" i="2"/>
  <c r="D41" i="2" s="1"/>
  <c r="C40" i="2"/>
  <c r="D40" i="2" s="1"/>
  <c r="C39" i="2"/>
  <c r="D39" i="2" s="1"/>
  <c r="C38" i="2"/>
  <c r="D38" i="2" s="1"/>
  <c r="C37" i="2"/>
  <c r="D37" i="2" s="1"/>
  <c r="C36" i="2"/>
  <c r="D36" i="2" s="1"/>
  <c r="C35" i="2"/>
  <c r="D35" i="2" s="1"/>
  <c r="C34" i="2"/>
  <c r="D34" i="2" s="1"/>
  <c r="C33" i="2"/>
  <c r="D33" i="2" s="1"/>
  <c r="C32" i="2"/>
  <c r="D32" i="2" s="1"/>
  <c r="C31" i="2"/>
  <c r="D31" i="2" s="1"/>
  <c r="C30" i="2"/>
  <c r="D30" i="2" s="1"/>
  <c r="C29" i="2"/>
  <c r="D29" i="2" s="1"/>
  <c r="C28" i="2"/>
  <c r="D28" i="2" s="1"/>
  <c r="C27" i="2"/>
  <c r="D27" i="2" s="1"/>
  <c r="C26" i="2"/>
  <c r="D26" i="2" s="1"/>
  <c r="D25" i="2"/>
  <c r="C25" i="2"/>
  <c r="C24" i="2"/>
  <c r="D24" i="2" s="1"/>
  <c r="C23" i="2"/>
  <c r="D23" i="2" s="1"/>
  <c r="C22" i="2"/>
  <c r="D22" i="2" s="1"/>
  <c r="C21" i="2"/>
  <c r="D21" i="2" s="1"/>
  <c r="C20" i="2"/>
  <c r="D20" i="2" s="1"/>
  <c r="C19" i="2"/>
  <c r="D19" i="2" s="1"/>
  <c r="C18" i="2"/>
  <c r="D18" i="2" s="1"/>
  <c r="C17" i="2"/>
  <c r="D17" i="2" s="1"/>
  <c r="C16" i="2"/>
  <c r="D16" i="2" s="1"/>
  <c r="C15" i="2"/>
  <c r="D15" i="2" s="1"/>
  <c r="C14" i="2"/>
  <c r="D14" i="2" s="1"/>
  <c r="C13" i="2"/>
  <c r="D13" i="2" s="1"/>
  <c r="C12" i="2"/>
  <c r="D12" i="2" s="1"/>
  <c r="C11" i="2"/>
  <c r="D11" i="2" s="1"/>
  <c r="C10" i="2"/>
  <c r="D10" i="2" s="1"/>
  <c r="C9" i="2"/>
  <c r="D9" i="2" s="1"/>
  <c r="C8" i="2"/>
  <c r="D8" i="2" s="1"/>
  <c r="C7" i="2"/>
  <c r="D7" i="2" s="1"/>
  <c r="C6" i="2"/>
  <c r="D6" i="2" s="1"/>
  <c r="C5" i="2"/>
  <c r="D5" i="2" s="1"/>
  <c r="C4" i="2"/>
  <c r="D4" i="2" s="1"/>
  <c r="C3" i="2"/>
  <c r="D3" i="2" s="1"/>
  <c r="C2" i="2"/>
  <c r="D2" i="2" s="1"/>
  <c r="K87" i="1"/>
  <c r="J87" i="1"/>
  <c r="K86" i="1"/>
  <c r="J86" i="1"/>
  <c r="K85" i="1"/>
  <c r="J85" i="1"/>
  <c r="K84" i="1"/>
  <c r="J84" i="1"/>
  <c r="K83" i="1"/>
  <c r="J83" i="1"/>
  <c r="K82" i="1"/>
  <c r="J82" i="1"/>
  <c r="K81" i="1"/>
  <c r="J81" i="1"/>
  <c r="K80" i="1"/>
  <c r="J80" i="1"/>
  <c r="K79" i="1"/>
  <c r="J79" i="1"/>
  <c r="K78" i="1"/>
  <c r="J78" i="1"/>
  <c r="K77" i="1"/>
  <c r="K76" i="1"/>
  <c r="J76" i="1"/>
  <c r="K75" i="1"/>
  <c r="J75" i="1"/>
  <c r="K74" i="1"/>
  <c r="J74" i="1"/>
  <c r="K73" i="1"/>
  <c r="J73" i="1"/>
  <c r="K72" i="1"/>
  <c r="J72" i="1"/>
  <c r="K71" i="1"/>
  <c r="J71" i="1"/>
  <c r="K70" i="1"/>
  <c r="J70" i="1"/>
  <c r="K69" i="1"/>
  <c r="J69" i="1"/>
  <c r="K68" i="1"/>
  <c r="J68" i="1"/>
  <c r="K67" i="1"/>
  <c r="J67" i="1"/>
  <c r="K66" i="1"/>
  <c r="J66" i="1"/>
  <c r="K65" i="1"/>
  <c r="J65" i="1"/>
  <c r="K64" i="1"/>
  <c r="J64" i="1"/>
  <c r="K63" i="1"/>
  <c r="J63" i="1"/>
  <c r="K62" i="1"/>
  <c r="J62" i="1"/>
  <c r="K61" i="1"/>
  <c r="J61" i="1"/>
  <c r="K60" i="1"/>
  <c r="J60" i="1"/>
  <c r="K59" i="1"/>
  <c r="J59" i="1"/>
  <c r="K58" i="1"/>
  <c r="J58" i="1"/>
  <c r="K57" i="1"/>
  <c r="J57" i="1"/>
  <c r="K56" i="1"/>
  <c r="J56" i="1"/>
  <c r="K55" i="1"/>
  <c r="J55" i="1"/>
  <c r="K54" i="1"/>
  <c r="J54" i="1"/>
  <c r="K53" i="1"/>
  <c r="J53" i="1"/>
  <c r="K52" i="1"/>
  <c r="J52" i="1"/>
  <c r="K51" i="1"/>
  <c r="J51" i="1"/>
  <c r="K50" i="1"/>
  <c r="J50" i="1"/>
  <c r="K49" i="1"/>
  <c r="J49" i="1"/>
  <c r="K48" i="1"/>
  <c r="J48" i="1"/>
  <c r="K47" i="1"/>
  <c r="J47" i="1"/>
  <c r="K46" i="1"/>
  <c r="J46" i="1"/>
  <c r="K45" i="1"/>
  <c r="J45" i="1"/>
  <c r="K44" i="1"/>
  <c r="J44" i="1"/>
  <c r="K43" i="1"/>
  <c r="J43" i="1"/>
  <c r="K42" i="1"/>
  <c r="J42" i="1"/>
  <c r="K41" i="1"/>
  <c r="J41" i="1"/>
  <c r="K40" i="1"/>
  <c r="J40" i="1"/>
  <c r="K39" i="1"/>
  <c r="J39" i="1"/>
  <c r="K38" i="1"/>
  <c r="J38" i="1"/>
  <c r="K37" i="1"/>
  <c r="J37" i="1"/>
  <c r="K36" i="1"/>
  <c r="J36" i="1"/>
  <c r="K35" i="1"/>
  <c r="J35" i="1"/>
  <c r="K34" i="1"/>
  <c r="K33" i="1"/>
  <c r="J33" i="1"/>
  <c r="K32" i="1"/>
  <c r="J32" i="1"/>
  <c r="K31" i="1"/>
  <c r="J31" i="1"/>
  <c r="K30" i="1"/>
  <c r="J30" i="1"/>
  <c r="K29" i="1"/>
  <c r="J29" i="1"/>
  <c r="K28" i="1"/>
  <c r="J28" i="1"/>
  <c r="K27" i="1"/>
  <c r="J27" i="1"/>
  <c r="K26" i="1"/>
  <c r="J26" i="1"/>
  <c r="K25" i="1"/>
  <c r="J25" i="1"/>
  <c r="K24" i="1"/>
  <c r="J24" i="1"/>
  <c r="K23" i="1"/>
  <c r="J23" i="1"/>
  <c r="K22" i="1"/>
  <c r="J22" i="1"/>
  <c r="K21" i="1"/>
  <c r="J21" i="1"/>
  <c r="K20" i="1"/>
  <c r="J20" i="1"/>
  <c r="K19" i="1"/>
  <c r="J19" i="1"/>
  <c r="K18" i="1"/>
  <c r="J18" i="1"/>
  <c r="K17" i="1"/>
  <c r="J17" i="1"/>
  <c r="K16" i="1"/>
  <c r="J16" i="1"/>
  <c r="K15" i="1"/>
  <c r="J15" i="1"/>
  <c r="K14" i="1"/>
  <c r="J14" i="1"/>
  <c r="K13" i="1"/>
  <c r="J13" i="1"/>
  <c r="K12" i="1"/>
  <c r="J12" i="1"/>
  <c r="K11" i="1"/>
  <c r="J11" i="1"/>
  <c r="K10" i="1"/>
  <c r="J10" i="1"/>
  <c r="K9" i="1"/>
  <c r="J9" i="1"/>
  <c r="K8" i="1"/>
  <c r="J8" i="1"/>
  <c r="K7" i="1"/>
  <c r="K6" i="1"/>
  <c r="J6" i="1"/>
  <c r="K5" i="1"/>
  <c r="J5" i="1"/>
  <c r="K4" i="1"/>
  <c r="J4" i="1"/>
  <c r="K3" i="1"/>
  <c r="J3" i="1"/>
  <c r="K2" i="1"/>
  <c r="J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Cris Montalvo</author>
    <author>Elizabeth Guzman</author>
  </authors>
  <commentList>
    <comment ref="A1" authorId="0" shapeId="0" xr:uid="{A6ACD9A0-235C-4F32-9D54-E3B1C88CECD1}">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xr:uid="{9453C03A-E172-41B9-8BE5-DF80529EA20B}">
      <text>
        <r>
          <rPr>
            <b/>
            <sz val="8"/>
            <color indexed="81"/>
            <rFont val="Tahoma"/>
            <family val="2"/>
          </rPr>
          <t>Digite aqui la cedula o DNI del jefe inmediato del colaborador</t>
        </r>
      </text>
    </comment>
    <comment ref="K1" authorId="0" shapeId="0" xr:uid="{681C8F94-82EA-4763-8C6B-0864AB5578AF}">
      <text>
        <r>
          <rPr>
            <b/>
            <sz val="8"/>
            <color indexed="81"/>
            <rFont val="Tahoma"/>
            <family val="2"/>
          </rPr>
          <t>Utilice este campo para ingresar informacion adicional que de una clasificación al colaborador</t>
        </r>
      </text>
    </comment>
    <comment ref="L1" authorId="0" shapeId="0" xr:uid="{B55AD777-C50B-4749-9926-B58BEF42C670}">
      <text>
        <r>
          <rPr>
            <b/>
            <sz val="8"/>
            <color indexed="81"/>
            <rFont val="Tahoma"/>
            <family val="2"/>
          </rPr>
          <t>Utilice este campo para ingresar informacion adicional que de una clasificación al colaborador</t>
        </r>
      </text>
    </comment>
    <comment ref="M1" authorId="0" shapeId="0" xr:uid="{6F543EE9-188B-4750-9623-4689C586AE2B}">
      <text>
        <r>
          <rPr>
            <b/>
            <sz val="8"/>
            <color indexed="81"/>
            <rFont val="Tahoma"/>
            <family val="2"/>
          </rPr>
          <t>Utilice este campo para ingresar informacion adicional que de una clasificación al colaborador</t>
        </r>
      </text>
    </comment>
    <comment ref="G23" authorId="1" shapeId="0" xr:uid="{EB6F13B5-C44B-4AEF-B364-69D1892C6594}">
      <text>
        <r>
          <rPr>
            <b/>
            <sz val="9"/>
            <color indexed="81"/>
            <rFont val="Tahoma"/>
            <family val="2"/>
          </rPr>
          <t xml:space="preserve">
Cambio de cargo a partir del 01-03-2022</t>
        </r>
      </text>
    </comment>
    <comment ref="H23" authorId="1" shapeId="0" xr:uid="{F83E1C0D-BCE1-48B1-A8B2-CF39B44A90E4}">
      <text>
        <r>
          <rPr>
            <b/>
            <sz val="9"/>
            <color indexed="81"/>
            <rFont val="Tahoma"/>
            <family val="2"/>
          </rPr>
          <t xml:space="preserve">
Cambio de cargo a partir del 01-03-2022</t>
        </r>
      </text>
    </comment>
    <comment ref="G35" authorId="1" shapeId="0" xr:uid="{6C946721-8F92-4799-920B-0B246C490FFA}">
      <text>
        <r>
          <rPr>
            <sz val="9"/>
            <color indexed="81"/>
            <rFont val="Tahoma"/>
            <family val="2"/>
          </rPr>
          <t xml:space="preserve">Cambio cargo 01-07-22
</t>
        </r>
      </text>
    </comment>
    <comment ref="H35" authorId="1" shapeId="0" xr:uid="{498C54B5-B48C-4903-9F58-58ACAF103439}">
      <text>
        <r>
          <rPr>
            <sz val="9"/>
            <color indexed="81"/>
            <rFont val="Tahoma"/>
            <family val="2"/>
          </rPr>
          <t xml:space="preserve">Cambio cargo 01-07-22
</t>
        </r>
      </text>
    </comment>
    <comment ref="C67" authorId="1" shapeId="0" xr:uid="{D5A53AA2-F1B8-405E-8096-1F87603E5B50}">
      <text>
        <r>
          <rPr>
            <sz val="9"/>
            <color indexed="81"/>
            <rFont val="Tahoma"/>
            <family val="2"/>
          </rPr>
          <t xml:space="preserve">No tiene segundo nombre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Cris Montalvo</author>
    <author>Elizabeth Guzman</author>
  </authors>
  <commentList>
    <comment ref="A1" authorId="0" shapeId="0" xr:uid="{00000000-0006-0000-0000-000001000000}">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xr:uid="{00000000-0006-0000-0000-000002000000}">
      <text>
        <r>
          <rPr>
            <b/>
            <sz val="8"/>
            <color indexed="81"/>
            <rFont val="Tahoma"/>
            <family val="2"/>
          </rPr>
          <t>Digite aqui la cedula o DNI del jefe inmediato del colaborador</t>
        </r>
      </text>
    </comment>
    <comment ref="K1" authorId="0" shapeId="0" xr:uid="{00000000-0006-0000-0000-000003000000}">
      <text>
        <r>
          <rPr>
            <b/>
            <sz val="8"/>
            <color indexed="81"/>
            <rFont val="Tahoma"/>
            <family val="2"/>
          </rPr>
          <t>Utilice este campo para ingresar informacion adicional que de una clasificación al colaborador</t>
        </r>
      </text>
    </comment>
    <comment ref="L1" authorId="0" shapeId="0" xr:uid="{00000000-0006-0000-0000-000004000000}">
      <text>
        <r>
          <rPr>
            <b/>
            <sz val="8"/>
            <color indexed="81"/>
            <rFont val="Tahoma"/>
            <family val="2"/>
          </rPr>
          <t>Utilice este campo para ingresar informacion adicional que de una clasificación al colaborador</t>
        </r>
      </text>
    </comment>
    <comment ref="M1" authorId="0" shapeId="0" xr:uid="{00000000-0006-0000-0000-000005000000}">
      <text>
        <r>
          <rPr>
            <b/>
            <sz val="8"/>
            <color indexed="81"/>
            <rFont val="Tahoma"/>
            <family val="2"/>
          </rPr>
          <t>Utilice este campo para ingresar informacion adicional que de una clasificación al colaborador</t>
        </r>
      </text>
    </comment>
    <comment ref="G23" authorId="1" shapeId="0" xr:uid="{00000000-0006-0000-0000-000006000000}">
      <text>
        <r>
          <rPr>
            <b/>
            <sz val="9"/>
            <color indexed="81"/>
            <rFont val="Tahoma"/>
            <family val="2"/>
          </rPr>
          <t xml:space="preserve">
Cambio de cargo a partir del 01-03-2022</t>
        </r>
      </text>
    </comment>
    <comment ref="H23" authorId="1" shapeId="0" xr:uid="{00000000-0006-0000-0000-000007000000}">
      <text>
        <r>
          <rPr>
            <b/>
            <sz val="9"/>
            <color indexed="81"/>
            <rFont val="Tahoma"/>
            <family val="2"/>
          </rPr>
          <t xml:space="preserve">
Cambio de cargo a partir del 01-03-2022</t>
        </r>
      </text>
    </comment>
    <comment ref="G35" authorId="1" shapeId="0" xr:uid="{00000000-0006-0000-0000-000008000000}">
      <text>
        <r>
          <rPr>
            <sz val="9"/>
            <color indexed="81"/>
            <rFont val="Tahoma"/>
            <family val="2"/>
          </rPr>
          <t xml:space="preserve">Cambio cargo 01-07-22
</t>
        </r>
      </text>
    </comment>
    <comment ref="H35" authorId="1" shapeId="0" xr:uid="{00000000-0006-0000-0000-000009000000}">
      <text>
        <r>
          <rPr>
            <sz val="9"/>
            <color indexed="81"/>
            <rFont val="Tahoma"/>
            <family val="2"/>
          </rPr>
          <t xml:space="preserve">Cambio cargo 01-07-22
</t>
        </r>
      </text>
    </comment>
    <comment ref="C67" authorId="1" shapeId="0" xr:uid="{00000000-0006-0000-0000-00000A000000}">
      <text>
        <r>
          <rPr>
            <sz val="9"/>
            <color indexed="81"/>
            <rFont val="Tahoma"/>
            <family val="2"/>
          </rPr>
          <t xml:space="preserve">No tiene segundo nombre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Alex Aguinaga</author>
    <author>Elizabeth Guzman</author>
  </authors>
  <commentList>
    <comment ref="E1" authorId="0" shapeId="0" xr:uid="{00000000-0006-0000-0100-000001000000}">
      <text>
        <r>
          <rPr>
            <sz val="8"/>
            <color indexed="81"/>
            <rFont val="Tahoma"/>
            <family val="2"/>
          </rPr>
          <t>Nombre de la RELACION del evaluador frente al evaluado.
Debe ser una relación que se seleccionó para el proceso</t>
        </r>
        <r>
          <rPr>
            <sz val="8"/>
            <color indexed="81"/>
            <rFont val="Tahoma"/>
            <family val="2"/>
          </rPr>
          <t xml:space="preserve">
Para las relaciones por defecto se debe usar los nombres predeterminados del sistema:
</t>
        </r>
        <r>
          <rPr>
            <b/>
            <sz val="8"/>
            <color indexed="81"/>
            <rFont val="Tahoma"/>
            <family val="2"/>
          </rPr>
          <t>SUPERVISOR
SUBORDINADO
PARES</t>
        </r>
        <r>
          <rPr>
            <sz val="8"/>
            <color indexed="81"/>
            <rFont val="Tahoma"/>
            <family val="2"/>
          </rPr>
          <t xml:space="preserve">
</t>
        </r>
      </text>
    </comment>
    <comment ref="B67" authorId="1" shapeId="0" xr:uid="{00000000-0006-0000-0100-000002000000}">
      <text>
        <r>
          <rPr>
            <sz val="9"/>
            <color indexed="81"/>
            <rFont val="Tahoma"/>
            <family val="2"/>
          </rPr>
          <t xml:space="preserve">No tiene segundo nombre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Alex Aguinaga</author>
    <author>Elizabeth Guzman</author>
  </authors>
  <commentList>
    <comment ref="E1" authorId="0" shapeId="0" xr:uid="{00000000-0006-0000-0200-000001000000}">
      <text>
        <r>
          <rPr>
            <sz val="8"/>
            <color indexed="81"/>
            <rFont val="Tahoma"/>
            <family val="2"/>
          </rPr>
          <t>Nombre de la RELACION del evaluador frente al evaluado.
Debe ser una relación que se seleccionó para el proceso</t>
        </r>
        <r>
          <rPr>
            <sz val="8"/>
            <color indexed="81"/>
            <rFont val="Tahoma"/>
            <family val="2"/>
          </rPr>
          <t xml:space="preserve">
Para las relaciones por defecto se debe usar los nombres predeterminados del sistema:
</t>
        </r>
        <r>
          <rPr>
            <b/>
            <sz val="8"/>
            <color indexed="81"/>
            <rFont val="Tahoma"/>
            <family val="2"/>
          </rPr>
          <t>SUPERVISOR
SUBORDINADO
PARES</t>
        </r>
        <r>
          <rPr>
            <sz val="8"/>
            <color indexed="81"/>
            <rFont val="Tahoma"/>
            <family val="2"/>
          </rPr>
          <t xml:space="preserve">
</t>
        </r>
      </text>
    </comment>
    <comment ref="B67" authorId="1" shapeId="0" xr:uid="{00000000-0006-0000-0200-000002000000}">
      <text>
        <r>
          <rPr>
            <sz val="9"/>
            <color indexed="81"/>
            <rFont val="Tahoma"/>
            <family val="2"/>
          </rPr>
          <t xml:space="preserve">No tiene segundo nombre
</t>
        </r>
      </text>
    </comment>
  </commentList>
</comments>
</file>

<file path=xl/sharedStrings.xml><?xml version="1.0" encoding="utf-8"?>
<sst xmlns="http://schemas.openxmlformats.org/spreadsheetml/2006/main" count="3007" uniqueCount="788">
  <si>
    <t>NOMBRES</t>
  </si>
  <si>
    <t>APELLIDOS</t>
  </si>
  <si>
    <t>EMAIL</t>
  </si>
  <si>
    <t>NOMBRE AGENCIA</t>
  </si>
  <si>
    <t>NOMBRE DEPARTAMENTO</t>
  </si>
  <si>
    <t>NOMBRE CARGO</t>
  </si>
  <si>
    <t>TIPO</t>
  </si>
  <si>
    <t>PERSONALIZADO 1</t>
  </si>
  <si>
    <t>PERSONALIZADO 2</t>
  </si>
  <si>
    <t>PERSONALIZADO 3</t>
  </si>
  <si>
    <t>NOMBRE NIVEL JERARQUICO</t>
  </si>
  <si>
    <t>NO. IDENTIFICACION</t>
  </si>
  <si>
    <t>NO. IDENTIFICACION JEFE</t>
  </si>
  <si>
    <t>COLABORADOR</t>
  </si>
  <si>
    <t>LORETO ALEJANDRA</t>
  </si>
  <si>
    <t>FLORES</t>
  </si>
  <si>
    <t>lflores@axon-pharma.com</t>
  </si>
  <si>
    <t>CHILE</t>
  </si>
  <si>
    <t>REPRESENTANTE MEDICO /FARMACIA</t>
  </si>
  <si>
    <t>REPRESENTANTE MÉDICO</t>
  </si>
  <si>
    <t>MARIA SOLEDAD</t>
  </si>
  <si>
    <t>RODRIGUEZ</t>
  </si>
  <si>
    <t>msrodriguez@axon-pharma.com</t>
  </si>
  <si>
    <t>MERIBET CATALINA</t>
  </si>
  <si>
    <t>VILLABLANCA</t>
  </si>
  <si>
    <t>mvillablanca@axon-pharma.com</t>
  </si>
  <si>
    <t>MAURICIO EDUARDO</t>
  </si>
  <si>
    <t>TRIGO</t>
  </si>
  <si>
    <t>mtrigo@axon-pharma.com</t>
  </si>
  <si>
    <t>JEFE DE TESORERIA</t>
  </si>
  <si>
    <t>JEFATURA</t>
  </si>
  <si>
    <t>BARBARA PAZ</t>
  </si>
  <si>
    <t>JAMET</t>
  </si>
  <si>
    <t>bjamet@axon-pharma.com</t>
  </si>
  <si>
    <t>PAOLA ALEJANDRA</t>
  </si>
  <si>
    <t>CONTRERAS</t>
  </si>
  <si>
    <t>pcontreras@axon-pharma.com</t>
  </si>
  <si>
    <t>COORD. ASUNTOS REGULATORIOS</t>
  </si>
  <si>
    <t>COORDINADOR</t>
  </si>
  <si>
    <t>MARIA MERCEDES</t>
  </si>
  <si>
    <t>KENESICH</t>
  </si>
  <si>
    <t>mkenesich@axon-pharma.com</t>
  </si>
  <si>
    <t>REG, REGULARORY AFFAIRS HEAD</t>
  </si>
  <si>
    <t>JOSE LUIS</t>
  </si>
  <si>
    <t>OTAROLA</t>
  </si>
  <si>
    <t>jotarola@axon-pharma.com</t>
  </si>
  <si>
    <t>GERENTE DE VENTAS</t>
  </si>
  <si>
    <t>GERENTE</t>
  </si>
  <si>
    <t>CARMEN GABRIELA</t>
  </si>
  <si>
    <t>AREVALO</t>
  </si>
  <si>
    <t>carevalo@axon-pharma.com</t>
  </si>
  <si>
    <t>PAULA ANDREA</t>
  </si>
  <si>
    <t>LEYTON</t>
  </si>
  <si>
    <t>pleyton@axon-pharma.com</t>
  </si>
  <si>
    <t>COORDINADORA SUPPLY CHAIN</t>
  </si>
  <si>
    <t>ELSA MARIA</t>
  </si>
  <si>
    <t>VILLALOBOS</t>
  </si>
  <si>
    <t>evillalobos@axon-pharma.com</t>
  </si>
  <si>
    <t>DIRECTOR DE ARTE</t>
  </si>
  <si>
    <t>DIRECTOR</t>
  </si>
  <si>
    <t>NATHALIA ANDREINA</t>
  </si>
  <si>
    <t>VECCHINI</t>
  </si>
  <si>
    <t>nvecchini@axon-pharma.com</t>
  </si>
  <si>
    <t>NATHALIA CONSTANZA</t>
  </si>
  <si>
    <t>IGOR</t>
  </si>
  <si>
    <t>nigor@axon-pharma.com</t>
  </si>
  <si>
    <t>ASISTENTE EJECUTIVA DE GERENCIA</t>
  </si>
  <si>
    <t>ASISTENTE</t>
  </si>
  <si>
    <t>MARIA ALEJANDRA</t>
  </si>
  <si>
    <t>JUICA</t>
  </si>
  <si>
    <t>ajuica@axon-pharma.com</t>
  </si>
  <si>
    <t>ROXANA DEL CARMEN</t>
  </si>
  <si>
    <t>TAPIA</t>
  </si>
  <si>
    <t>rtapia@axon-pharma.com</t>
  </si>
  <si>
    <t>FRANCISCO JAVIER</t>
  </si>
  <si>
    <t>ROJAS</t>
  </si>
  <si>
    <t>frojas@axon-pharma.com</t>
  </si>
  <si>
    <t>GERENTE DE DISTRITO</t>
  </si>
  <si>
    <t>JARA</t>
  </si>
  <si>
    <t>pjara@axon-pharma.com</t>
  </si>
  <si>
    <t>ANALISTA CONTABLE</t>
  </si>
  <si>
    <t>ANALISTA</t>
  </si>
  <si>
    <t>ANDRES ALEXIS</t>
  </si>
  <si>
    <t>HERNANDEZ</t>
  </si>
  <si>
    <t>ahernandez@axon-pharma.com</t>
  </si>
  <si>
    <t>025036265K</t>
  </si>
  <si>
    <t>MARIANA ALEJANDRA</t>
  </si>
  <si>
    <t>GUEDEZ</t>
  </si>
  <si>
    <t>mguedez@axon-pharma.com</t>
  </si>
  <si>
    <t>PRODUCT MANAGER</t>
  </si>
  <si>
    <t>CYNTHIA SCARLETTE</t>
  </si>
  <si>
    <t>ALBORNOZ</t>
  </si>
  <si>
    <t>calbornoz@axon-pharma.com</t>
  </si>
  <si>
    <t>PATRICIO ANTONIO</t>
  </si>
  <si>
    <t>AMBIADO</t>
  </si>
  <si>
    <t>pambiado@axon-pharma.com</t>
  </si>
  <si>
    <t>MARIA ELIANA</t>
  </si>
  <si>
    <t>CABRERA</t>
  </si>
  <si>
    <t>mcabrera@axon-pharma.com</t>
  </si>
  <si>
    <t>REPRESENTANTE MEDICO /ESPECIALISTA</t>
  </si>
  <si>
    <t>JAIME EDUARDO</t>
  </si>
  <si>
    <t>CARDENAS</t>
  </si>
  <si>
    <t>jecardenas@axon-pharma.com</t>
  </si>
  <si>
    <t>ENRIQUE  OCTAVIO</t>
  </si>
  <si>
    <t>DANES</t>
  </si>
  <si>
    <t>edanes@axon-pharma.com</t>
  </si>
  <si>
    <t>TRADE MARKETING MANAGER</t>
  </si>
  <si>
    <t>MARCO MARCELO</t>
  </si>
  <si>
    <t>ORTIZ</t>
  </si>
  <si>
    <t>mortiz@axon-pharma.com</t>
  </si>
  <si>
    <t>7775167K</t>
  </si>
  <si>
    <t>EDGARD WALTER</t>
  </si>
  <si>
    <t>PIÑA</t>
  </si>
  <si>
    <t>epina@axon-pharma.com</t>
  </si>
  <si>
    <t>MARCELA BEATRIZ</t>
  </si>
  <si>
    <t>POZO</t>
  </si>
  <si>
    <t>mpozo@axon-pharma.com</t>
  </si>
  <si>
    <t>010462622K</t>
  </si>
  <si>
    <t>LUIS NIBALDO</t>
  </si>
  <si>
    <t>RUBIO</t>
  </si>
  <si>
    <t>lrubio@axon-pharma.com</t>
  </si>
  <si>
    <t>BUSINESS INTELLIGENCE MANAGER</t>
  </si>
  <si>
    <t>MARIA JOSE</t>
  </si>
  <si>
    <t>SILVA</t>
  </si>
  <si>
    <t>mjsilva@axon-pharma.com</t>
  </si>
  <si>
    <t>CROSSMEDIA DESIGNER</t>
  </si>
  <si>
    <t>15337354K</t>
  </si>
  <si>
    <t>LESLIE CAROLINA</t>
  </si>
  <si>
    <t>ARAVENA</t>
  </si>
  <si>
    <t>laravena@axon-pharma.com</t>
  </si>
  <si>
    <t>COMPLIANCE OFFICER</t>
  </si>
  <si>
    <t>NELSON MATIAS</t>
  </si>
  <si>
    <t>LINACRE</t>
  </si>
  <si>
    <t>mlinacre@axon-pharma.com</t>
  </si>
  <si>
    <t>HUMBERTO DANIEL</t>
  </si>
  <si>
    <t>TORRES</t>
  </si>
  <si>
    <t>htorres@axon-pharma.com</t>
  </si>
  <si>
    <t>ALEX MANUEL</t>
  </si>
  <si>
    <t>CARREÑO</t>
  </si>
  <si>
    <t>acarreno@axon-pharma.com</t>
  </si>
  <si>
    <t>CFO REGIONAL</t>
  </si>
  <si>
    <t>16150839K</t>
  </si>
  <si>
    <t>DANIEL ESTEBAN</t>
  </si>
  <si>
    <t>ARAYA</t>
  </si>
  <si>
    <t>daraya@axon-pharma.com</t>
  </si>
  <si>
    <t>ANALISTA SENIOR BI</t>
  </si>
  <si>
    <t>MARCELO GABRIEL</t>
  </si>
  <si>
    <t>DIAZ</t>
  </si>
  <si>
    <t>mdiaz@axon-pharma.com</t>
  </si>
  <si>
    <t>COORDINADOR IT</t>
  </si>
  <si>
    <t>CARLOS FELIPE</t>
  </si>
  <si>
    <t>OLGUIN</t>
  </si>
  <si>
    <t>colguin@axon-pharma.com</t>
  </si>
  <si>
    <t>JEFE DE CONTABILIDAD</t>
  </si>
  <si>
    <t>JULIO CESAR</t>
  </si>
  <si>
    <t>GUTIERREZ</t>
  </si>
  <si>
    <t>jgutierrez@axon-pharma.com</t>
  </si>
  <si>
    <t>GERENTE DE ENTRENAMIENTO</t>
  </si>
  <si>
    <t>JUAN PABLO</t>
  </si>
  <si>
    <t>PIZARRO</t>
  </si>
  <si>
    <t>jpizarro@axon-pharma.com</t>
  </si>
  <si>
    <t>LUIS ANTONIO</t>
  </si>
  <si>
    <t>ATIAS</t>
  </si>
  <si>
    <t>latias@axon-pharma.com</t>
  </si>
  <si>
    <t>PEDRO FRANCISCO</t>
  </si>
  <si>
    <t>ppizarro@axon-pharma.com</t>
  </si>
  <si>
    <t>HECTOR GASTON</t>
  </si>
  <si>
    <t>SALINAS</t>
  </si>
  <si>
    <t>hsalinas@axon-pharma.com</t>
  </si>
  <si>
    <t>KATHERINE ALEJANDRA</t>
  </si>
  <si>
    <t>ALAMOS</t>
  </si>
  <si>
    <t>kalamos@axon-pharma.com</t>
  </si>
  <si>
    <t>LUIS EDUARDO</t>
  </si>
  <si>
    <t>BARRERA</t>
  </si>
  <si>
    <t>lbarrera@axon-pharma.-com</t>
  </si>
  <si>
    <t>GLAUCO ANTONIO</t>
  </si>
  <si>
    <t>ARACENA</t>
  </si>
  <si>
    <t>garacena@axon-pharma.com</t>
  </si>
  <si>
    <t>MEDICAL MANAGER</t>
  </si>
  <si>
    <t>CONSUELO DEL PILAR</t>
  </si>
  <si>
    <t>ROMERO</t>
  </si>
  <si>
    <t>cromero@axon-pharma.com</t>
  </si>
  <si>
    <t>GERENTE DE RECURSOS HUMANOS</t>
  </si>
  <si>
    <t>17278612K</t>
  </si>
  <si>
    <t>EMMANUEL CHRISTIAN</t>
  </si>
  <si>
    <t>ROZAS</t>
  </si>
  <si>
    <t>erozas@axon-pharma.com</t>
  </si>
  <si>
    <t>SOFIA CATALINA</t>
  </si>
  <si>
    <t>JORQUERA</t>
  </si>
  <si>
    <t>sjorquera@axon-pharma.com</t>
  </si>
  <si>
    <t>ASISTENTE DE DIRECCION MEDICA</t>
  </si>
  <si>
    <t>JOAQUIN ALEJANDRO</t>
  </si>
  <si>
    <t>VERDUGO</t>
  </si>
  <si>
    <t>jverdugo@axon-pharma.com</t>
  </si>
  <si>
    <t>IGNACIO ALEJANDRO</t>
  </si>
  <si>
    <t>igutierrez@axon-pharma.com</t>
  </si>
  <si>
    <t>ANALISTA CONTABLE SENIOR</t>
  </si>
  <si>
    <t>MARIA TERESA</t>
  </si>
  <si>
    <t>LARA</t>
  </si>
  <si>
    <t>mlara@axon-pharma.com</t>
  </si>
  <si>
    <t>009415488K</t>
  </si>
  <si>
    <t>CRISTIAN ALEXIS</t>
  </si>
  <si>
    <t>SCHUBERT</t>
  </si>
  <si>
    <t>cschubert@axon-pharma.com</t>
  </si>
  <si>
    <t>LILIANA VICTORIA</t>
  </si>
  <si>
    <t>NUÑEZ</t>
  </si>
  <si>
    <t>lnunez@axon-pharma.com</t>
  </si>
  <si>
    <t>MARIA CONSTANZA</t>
  </si>
  <si>
    <t>FUENTES</t>
  </si>
  <si>
    <t>mfuentes@axon-pharma.com</t>
  </si>
  <si>
    <t>JOSE PATRICIO</t>
  </si>
  <si>
    <t>BRIONES</t>
  </si>
  <si>
    <t>jbriones@axon-pharma.com</t>
  </si>
  <si>
    <t>ASISTENTE SUPPLY CHAIN</t>
  </si>
  <si>
    <t>LEOPOLDO ENRIQUE</t>
  </si>
  <si>
    <t xml:space="preserve">BRANDENBURG </t>
  </si>
  <si>
    <t>lbrandenburg@axon-pharma.com</t>
  </si>
  <si>
    <t>CARLOS GUSTAVO</t>
  </si>
  <si>
    <t>CONCHA</t>
  </si>
  <si>
    <t>cconcha@axon-pharma.com</t>
  </si>
  <si>
    <t>COORDINADOR DE ADMINISTRACION Y VENTAS</t>
  </si>
  <si>
    <t>JOSE DAVID</t>
  </si>
  <si>
    <t>SERRANO</t>
  </si>
  <si>
    <t>dserrano@axon-pharma.com</t>
  </si>
  <si>
    <t>CAMILA FERNANDA</t>
  </si>
  <si>
    <t>CORNEJO</t>
  </si>
  <si>
    <t>ccornejo@axon-pharma.com</t>
  </si>
  <si>
    <t>LAURA ANDREA</t>
  </si>
  <si>
    <t>MENDOZA</t>
  </si>
  <si>
    <t>lmendoza@axon-pharma.com</t>
  </si>
  <si>
    <t>14045110K</t>
  </si>
  <si>
    <t>KAREN MARION</t>
  </si>
  <si>
    <t>SAEZ</t>
  </si>
  <si>
    <t>ksaez@axon-pharma.com</t>
  </si>
  <si>
    <t>EVELYN JUDIT</t>
  </si>
  <si>
    <t>BADIA</t>
  </si>
  <si>
    <t>ebadia@axon-pharma.com</t>
  </si>
  <si>
    <t>IVAN ENRIQUE</t>
  </si>
  <si>
    <t>RIVERA</t>
  </si>
  <si>
    <t>irivera@axon-pharma.com</t>
  </si>
  <si>
    <t>PATRICIA DEL CARMEN</t>
  </si>
  <si>
    <t>ULLOA</t>
  </si>
  <si>
    <t>pulloa@axon-pharma.com</t>
  </si>
  <si>
    <t>STELLA VALENTINA</t>
  </si>
  <si>
    <t>sortiz@axon-pharma.com</t>
  </si>
  <si>
    <t>GONZALO IGNACIO</t>
  </si>
  <si>
    <t>NAVARRO</t>
  </si>
  <si>
    <t>gnavarro@axon-pharma.com</t>
  </si>
  <si>
    <t>GERENTE DE MARKETING DIGITAL</t>
  </si>
  <si>
    <t>18936234k</t>
  </si>
  <si>
    <t>PAULA</t>
  </si>
  <si>
    <t>COROVIC</t>
  </si>
  <si>
    <t>pcorovic@axon-pharma.com</t>
  </si>
  <si>
    <t>ANALISTA ATRACCIÓN Y DESARROLLO DE TALENTO</t>
  </si>
  <si>
    <t>FABIAN EDISON</t>
  </si>
  <si>
    <t>MORALES</t>
  </si>
  <si>
    <t>fmorales@axon-pharma.com</t>
  </si>
  <si>
    <t>ANALISTA DE INVENTARIOS</t>
  </si>
  <si>
    <t>LUIS JORGE</t>
  </si>
  <si>
    <t>SOTTOVIA</t>
  </si>
  <si>
    <t>lsottovia@axon-pharma.com</t>
  </si>
  <si>
    <t>GERENTE DE LOGISTICA</t>
  </si>
  <si>
    <t>ZULMA PATRICIA</t>
  </si>
  <si>
    <t>JIMENEZ</t>
  </si>
  <si>
    <t>zjimenez@axon-pharma.com</t>
  </si>
  <si>
    <t>ANALISTA DE VENTAS Y LICITACIONES</t>
  </si>
  <si>
    <t>CAMILA ALEJANDRA</t>
  </si>
  <si>
    <t>ctorres@axon-pharma.com</t>
  </si>
  <si>
    <t>ANALISTA DE MARKETING JUNIOR</t>
  </si>
  <si>
    <t>MONICA DANIELA</t>
  </si>
  <si>
    <t>ESPINOZA</t>
  </si>
  <si>
    <t>mespinoza@axon-pharma.com</t>
  </si>
  <si>
    <t>ASISTENTE ADMINISTRATIVA</t>
  </si>
  <si>
    <t>26693551K</t>
  </si>
  <si>
    <t>BILEIDY DEL CARMEN</t>
  </si>
  <si>
    <t>MORILLO</t>
  </si>
  <si>
    <t>bmorillo@axon-pharma.com</t>
  </si>
  <si>
    <t>ASISTENTE CONTABLE</t>
  </si>
  <si>
    <t>FELIPE IGNACIO</t>
  </si>
  <si>
    <t>SANTANA</t>
  </si>
  <si>
    <t>fsantana@axon-pharma.com</t>
  </si>
  <si>
    <t>ANALISTA DE BASES DE DATOS</t>
  </si>
  <si>
    <t>MACARENA VICTORIA</t>
  </si>
  <si>
    <t>CORRALES</t>
  </si>
  <si>
    <t>mcorrales@axon-pharma.com</t>
  </si>
  <si>
    <t>PRODUCT MANAGER SENIOR</t>
  </si>
  <si>
    <t>17042087K</t>
  </si>
  <si>
    <t>CLAUDIA ALEJANDRA</t>
  </si>
  <si>
    <t>cbarrera@axon-pharma.com</t>
  </si>
  <si>
    <t>SILVANNA VERONICA</t>
  </si>
  <si>
    <t>CORTES</t>
  </si>
  <si>
    <t>scortes@axon-pharma.com</t>
  </si>
  <si>
    <t>COORDINADORA DE ASUNTOS REGULATORIOS Y FARMACOVIGILANCIA</t>
  </si>
  <si>
    <t>COORDINADORA</t>
  </si>
  <si>
    <t>ANDREA PAZ</t>
  </si>
  <si>
    <t>FROSCHKE</t>
  </si>
  <si>
    <t>afroschke@axon-pharma.com</t>
  </si>
  <si>
    <t>MARIA FRANCISCA</t>
  </si>
  <si>
    <t>MUÑOZ</t>
  </si>
  <si>
    <t>mmunoz@axon-pharma.com</t>
  </si>
  <si>
    <t>ANALISTA DE COMPLIANCE</t>
  </si>
  <si>
    <t>JOAN LETICIA</t>
  </si>
  <si>
    <t>lespinoza@axon-pharma.com</t>
  </si>
  <si>
    <t>REPRESENTANTE MEDICO /FARMACIA TRAINEE</t>
  </si>
  <si>
    <t>MEIBIS GRACIELA</t>
  </si>
  <si>
    <t>LINERO</t>
  </si>
  <si>
    <t>mlinero@axon-pharma.com</t>
  </si>
  <si>
    <t>CARLOS ELIEZER</t>
  </si>
  <si>
    <t>PÉREZ</t>
  </si>
  <si>
    <t>cperez@axon-pharma.com</t>
  </si>
  <si>
    <t>VICTOR HUGO</t>
  </si>
  <si>
    <t xml:space="preserve">FERNANDEZ </t>
  </si>
  <si>
    <t>vfernandez@axon-pharma.com</t>
  </si>
  <si>
    <t>MEDICAL ADVISOR</t>
  </si>
  <si>
    <t>JUAN MANUEL</t>
  </si>
  <si>
    <t>ORIHUELA</t>
  </si>
  <si>
    <t>jmorihuela@axon-pharma.com</t>
  </si>
  <si>
    <t>MARCELO PATRICIO</t>
  </si>
  <si>
    <t>GARCIA</t>
  </si>
  <si>
    <t>mgarcia@axon-pharma.com</t>
  </si>
  <si>
    <t>CONSTANZA ALEJANDRA</t>
  </si>
  <si>
    <t>RUIZ</t>
  </si>
  <si>
    <t>cruiz@axon-pharma.com</t>
  </si>
  <si>
    <t>9970747K</t>
  </si>
  <si>
    <t xml:space="preserve">ARNALDO ANTONIO </t>
  </si>
  <si>
    <t>CASTILLO</t>
  </si>
  <si>
    <t>acastillo@axon-pharma.com</t>
  </si>
  <si>
    <t>ANDRES</t>
  </si>
  <si>
    <t xml:space="preserve">BERCOVICH </t>
  </si>
  <si>
    <t>abercovich@axon-pharma.com</t>
  </si>
  <si>
    <t>NO. IDENTIFICACION EVALUADO</t>
  </si>
  <si>
    <t>NOMBRE EVALUADO</t>
  </si>
  <si>
    <t>NO. IDENTIFICACION EVALUADOR</t>
  </si>
  <si>
    <t>NOMBRE EVALUADOR</t>
  </si>
  <si>
    <t>RELACION</t>
  </si>
  <si>
    <t>SUPERVISOR</t>
  </si>
  <si>
    <t>NO. IDENTIFICACION APROBADOR</t>
  </si>
  <si>
    <t>NOMBRE APROBADOR</t>
  </si>
  <si>
    <t>No. Identificacion</t>
  </si>
  <si>
    <t>Indicador</t>
  </si>
  <si>
    <t>Descripcion</t>
  </si>
  <si>
    <t>Como se Mide</t>
  </si>
  <si>
    <t>Compromiso</t>
  </si>
  <si>
    <t>Peso</t>
  </si>
  <si>
    <t>Signo</t>
  </si>
  <si>
    <t>Valor Meta</t>
  </si>
  <si>
    <t>Tipo Meta (P/V)</t>
  </si>
  <si>
    <t>Accuracy en el reporte de resultados mensuales</t>
  </si>
  <si>
    <t>Los resultados que se reportan durante el año, tanto para Chile como Colombia, no pueden tener una desviación superior al 10% de lo que se determine como resultado oficial.</t>
  </si>
  <si>
    <t>De acuerdo a la variación que tenga el resultado final, versus lo que se reportó a los directores de la compañía.</t>
  </si>
  <si>
    <t>=</t>
  </si>
  <si>
    <t>P</t>
  </si>
  <si>
    <t>Controlar deuda financiera de la compañía</t>
  </si>
  <si>
    <t>Administrar eficientemente la deuda de la compañía. La deuda financiera total de L/P, no puede ser superior a los inventarios promedios (6 meses) de la compañía y del total de la deuda, la de C/P no puede ser superior al 30%.</t>
  </si>
  <si>
    <t>Indicadores mensuales reportados al directorio de la compañía, contenidos en el Dashboard que se comenzará a reportar, a partir del cierre financiero del mes de Mayo 2022.</t>
  </si>
  <si>
    <t>Generación Dashboard de Deloitte</t>
  </si>
  <si>
    <t>Implementar y reportar mensualmente, Dashboard financiero propuesto por Deloitee, tanto para la operación de Chile, como la operación de Colombia.</t>
  </si>
  <si>
    <t>De acuerdo al reporte mensual a los directores de la compañía. El Dashboard será reportado, a partir del cierre financiero de Mayo 2022.</t>
  </si>
  <si>
    <t>Compliance</t>
  </si>
  <si>
    <t>Cumplir haciendo lo correcto en dos SOP criticos del area, MM y MG además del SOP de T&amp;E (rendición de Gastos).</t>
  </si>
  <si>
    <t>1) 0 desvíos graves y sin repeticiones y un máximo de 3 desvíos menores, sin repeticiones, en los monitoreos año 2022.</t>
  </si>
  <si>
    <t>Ejecución final al plan Táctico</t>
  </si>
  <si>
    <t>Se cumplirá, dando foco a las acciones, en los Target medicos Q1-Q3, de los Driver de Crecimiento (Galvus, Entresto ) dando frecuencia (90% cobertura presencial o virtual &gt;=2 por ciclo) y mensajes acordado en plan.</t>
  </si>
  <si>
    <t>Seguimiento Mensual a las acciones en Q1-Q3 (Acciones de MKT, Frecuencia de impactos, mensaje correcto, reporte SFO visitas a médicos).</t>
  </si>
  <si>
    <t>&gt;=</t>
  </si>
  <si>
    <t>V</t>
  </si>
  <si>
    <t>Profesionalización de mi Rol</t>
  </si>
  <si>
    <t>Se medirá la productividad de mi gestion en Marcas Core de mi unidad de negocio, con Crecimiento de 45 %MS en un MAT ventas de la unidad de negocio: Galvus; Entresto 30% de Crecimiento, medidas en TD. Entrenamiento constante a la FFVV, con mediciones y evaluaciones trimestrales desde el área de Entrenamiento.</t>
  </si>
  <si>
    <t>1)Revisión Trimestral del MS% de ventas. (Graficos de Target: Médicos del mercado relevante, médicos del Kardex, médicos que nos recetan Q1-Q3) ; 2) Evaluación Trimestral en terreno y escrita (Analisis de Target Medico,Técnicas de venta, y producto ( &gt;85% de cumplimiento).</t>
  </si>
  <si>
    <t>Objetivo específico 1</t>
  </si>
  <si>
    <t>Análisis de portfolio para las áreas terapéuticas actuales de Chile y Colombia. Análisis de areas terapéuticas en las que Axon no tiene presencia comercial Definición de al menos 4 candidatos al pipeline</t>
  </si>
  <si>
    <t>Mediante entrega de reportes analíticos sobre el portfolio de las principales áreas terapéuticas en que Axon Pharma tiene presencia con las correspondiente propuesta de candidatos cuando corresponda</t>
  </si>
  <si>
    <t>Objetivo específico 2</t>
  </si>
  <si>
    <t>Organizar y participar de CPhI Wolrdlwide 2022. Abordar al menos 4 proyectos alineados con la definición de candidatos que surgen del análisis de las áreas terapéuticas. Identificar fuentes viables para los proyectos</t>
  </si>
  <si>
    <t>Reporte de compañías abordadas durante el evento y enumeración de proyectos viables para la compañía</t>
  </si>
  <si>
    <t>Objetivo específico 3</t>
  </si>
  <si>
    <t>Concreción (aceptación de Term Sheet) de al menos 1 de los proyectos ongoing (Madopar-Clotiazepam-Insulinas-Ag.GLP1-Apixaban)</t>
  </si>
  <si>
    <t>Ejecución de Term Sheets correspondientes</t>
  </si>
  <si>
    <t>Objetivo específico 4</t>
  </si>
  <si>
    <t>Comenzar a delinear una estrategia y alternativas para un proyecto de adquisición de empresas, de productos o líneas de productos</t>
  </si>
  <si>
    <t>Presentación de reporte con análisis y propuestas</t>
  </si>
  <si>
    <t>1) 0 desvíos graves y sin repeticiones y un máximo de 3 desvíos menores, sin repeticiones, en los monitoreos año 2022. 100%</t>
  </si>
  <si>
    <t>Se cumplirá, dando foco a las acciones, en los Target Q1-Q3, de los Driver De Crecimiento dando frecuencia (90% cobertura presencial o virtual &gt;=2 por ciclo) y mensaje acordada en plan.</t>
  </si>
  <si>
    <t>Seguimiento Mensual a las acciones en Q1-Q3 (Acciones de MKT, Frecuencia de impactos, mensaje correcto, reporte SFO visitas a médicos). 1) &gt;=2contactos Q1-Q3. 2) 90% cobertura Q1, Q2 y Q3 (&gt;=2). 3) &gt;= 1 reunión institucion clave para marca Driver. 3) 85% de asistencia Q1-Q3 a Reunión institución, Eventos Axon y/o congresos interancionales.</t>
  </si>
  <si>
    <t>1) Se medirá la productividad de mi gestion en Marcas Core de mi unidad de negocio, con Crecimiento de MS% en ventas y recetas. 2) Entrenamiento constante a la FFVV, con mediciones y evaluaciones trimestrales desde el área de Entrenamiento.</t>
  </si>
  <si>
    <t>1)Revisión Trimestral del MS% de ventas (TD) y recetas. (Graficos de Target: Médicos del mercado relevante, médicos del Kardex, médicos que nos recetan Q1-Q3). 2) Evaluación Trimestral en terreno y escrita (Analisis de Target,Técnicas de venta, y producto ( &gt;85% de cumplimiento). 1) Alflorex 34% MS, Muno 20% MS y Perenteryl 65% MS. 2) &gt;85% cumplimiento.</t>
  </si>
  <si>
    <t>&gt;</t>
  </si>
  <si>
    <t>1)Revisión Trimestral del MS% de ventas (TD) y recetas. (Graficos de Target: Médicos del mercado relevante, médicos del Kardex, médicos que nos recetan Q1-Q3). 2) Evaluación Trimestral en terreno y escrita (Analisis de Target,Técnicas de venta, y producto ( &gt;85% de cumplimiento). 1) Alflorex 34% MS,, Muno 20% MS y Perenteryl 65% MS. 2) &gt;85% cumplimiento.</t>
  </si>
  <si>
    <t>OBJETIVO ESPECIFICO 1</t>
  </si>
  <si>
    <t>REALIZAR EL CIERRE DE FACTURACION DE VENTAS.</t>
  </si>
  <si>
    <t>EN TIEMPO Y FORMA SEGUN CALENDARIO DE CIERRE MENSUAL.</t>
  </si>
  <si>
    <t>OBJETIVO ESPECIFICO 2</t>
  </si>
  <si>
    <t>GENERAR LA FACTURACION DE MUESTRAS MEDICAS PARA REPORTAR LOS GASTOS DE MARKETING.</t>
  </si>
  <si>
    <t>DESPUES DE REALIZADO EL CIERRE DE VENTAS MENSUAL.</t>
  </si>
  <si>
    <t>OBJETIVO ESPECIFICO 3</t>
  </si>
  <si>
    <t>ENTREGAR REPORTE DE UNIDADES FACTURADAS.</t>
  </si>
  <si>
    <t>Dar soporte en Eventos y Materiales</t>
  </si>
  <si>
    <t>-Informar alarmas cuando algo se encuentre fuera de Compliance -Seguimiento y soporte en la planificación y cierre de eventos -Gestionar OC (Operacional)</t>
  </si>
  <si>
    <t>A través de 1 reunión de revisión mensual desde Julio a Diciembre. Planilla de eventos con un correcto registro y cierre de eventos en un 100% (dentro de compliance)</t>
  </si>
  <si>
    <t>Entregar soporte en cambios SOP del área marketing</t>
  </si>
  <si>
    <t>Se implementan cambios en los SOPs de Materiales y eventos promocionales, que ayudan a actualizar el fujo y mejoras claves para el desarrollo de eventos</t>
  </si>
  <si>
    <t>Se actualiza SOP de eventos promocionales y reuniones profesionales, incluyendo mejoras claves para el desarrollo de eventos</t>
  </si>
  <si>
    <t>Soporte control, de gastos</t>
  </si>
  <si>
    <t>Creación de ordenes de compra y seguimiento de cotizaciones y gastos de mktg</t>
  </si>
  <si>
    <t>Documentación presente (OC , cotizaciones y FT) en la carpeta del evento correspondiente para un correcto cierre.</t>
  </si>
  <si>
    <t>Seguimiento Mensual a las acciones en Q1-Q3 (Acciones de MKT, Frecuencia de impactos, mensaje correcto, reporte SFO visitas a médicos). 1) &gt;=2contactos Q1-Q3. 2) 90% cobertura Q1, Q2 y Q3 (&gt;=2). 3) &gt;= 1 reunión institucion clave para marca Driver. 3) 85% de asistencia Q1-Q3 a Reunión institución, Eventos Axon y/o congresos internacionales.</t>
  </si>
  <si>
    <t>1)Revisión Trimestral del MS% de ventas (TD) y recetas. (Gráficos de Target: Médicos del mercado relevante, médicos del Kardex, médicos que nos recetan Q1-Q3). 2) Evaluación Trimestral en terreno y escrita (Análisis de Target, Técnicas de venta, y producto ( &gt;85% de cumplimiento). 1) Alflorex 34% MS, Muno 20% MS y Perenteryl 65% MS. 2) &gt;85% cumplimiento.</t>
  </si>
  <si>
    <t>Se cumplirá, dando foco a las acciones, en los Target medicos Q1-Q3, de los Driver de Crecimiento (Galvus, Entresto ) dando frecuencia (90% cobertura presencial o virtual &gt;=2 por ciclo) y mensajes acordado en plan</t>
  </si>
  <si>
    <t>Confeccion e implemtacion Dashboard local Deloitte</t>
  </si>
  <si>
    <t>Creación de los indicadores Parametrización del sistema para obtener la información Validación de los mismos Termino 31/10/2022 Entrega mensual a GG y Board incluye termino de los Findings</t>
  </si>
  <si>
    <t>Con la entre los los indicadores del Dasboard Local Deloitte</t>
  </si>
  <si>
    <t>Precisión en la entrega de la información (Tiempo y Forma).</t>
  </si>
  <si>
    <t>Consolidación de EEFF Variación de la info entregada, no puede ser superior al 5% de lo auditado Control de inversiones, inventarios, etc. (pensando en una Auditoria de BDO o similar) Termino 31/01/2023</t>
  </si>
  <si>
    <t>Cumplimiento de los puntos detallados en la descripción.</t>
  </si>
  <si>
    <t>Re implementar Softland ERP</t>
  </si>
  <si>
    <t>Modulo de Inventario y Facturacion Creacion de CC´s Separacion de la capa Financiera con la Tributaria Modulo de contabilidad P&amp;L debe salir practicamente desde Softland</t>
  </si>
  <si>
    <t>Con la implementación, sacando el máximo provecho al sistema según su capacidad y nuestro modelo de negocio. Termino 01/07/2022</t>
  </si>
  <si>
    <t>Cumplir con los objetivos comerciales del área de adminitración de ventas, haciendo lo correcto en la gestión de la venta de los Productos de Novartis.</t>
  </si>
  <si>
    <t>0 desvíos graves y sin repeticiones y un máximo de 2 desvíos menores, sin repeticiones, en los monitoreos año 2022.</t>
  </si>
  <si>
    <t>Eficiencia en la gestión de la venta</t>
  </si>
  <si>
    <t>Responsable de seguimiento de ordenes de compra, canjes, despachos, actualización de precios, liberaciones de pedidos, involucramiento en licitaciones Cenabast, y todo proceso relacionado a la gestión de la venta</t>
  </si>
  <si>
    <t>Medicion mensual de la gestión de procesos de venta</t>
  </si>
  <si>
    <t>Entrega de información precisa y oportuna</t>
  </si>
  <si>
    <t>Cumplir de forma oportuna, precisa y transparente con la entrega de información de ventas, stock, canjes (indice canje/cliente), y cualquier otra información relevante relacionada con la gestión de la venta y que soliciten nuestros partner (Novartis)</t>
  </si>
  <si>
    <t>Revision Mensual de la información enviada a clientes internos y partner</t>
  </si>
  <si>
    <t>Cumplir haciendo lo correcto en dos SOP críticos del área, MM y MG además del SOP de T&amp;E (rendición de Gastos).</t>
  </si>
  <si>
    <t>Se cumplirá, dando foco a las acciones, en los Target medicos Q1-Q3, de los Driver de Crecimiento (Entresto ) dando frecuencia (90% cobertura presencial o virtual &gt;=2 por ciclo) y mensajes acordado en plan.</t>
  </si>
  <si>
    <t>Se medirá la productividad de mi gestion en Marcas Core de mi unidad de negocio, con Crecimiento Entresto 30% de Crecimiento, medidas en TD. Entrenamiento constante a la FFVV, con mediciones y evaluaciones trimestrales desde el área de Entrenamiento.</t>
  </si>
  <si>
    <t>Lanzamiento Nuevo Programa de Beneficios</t>
  </si>
  <si>
    <t>Trabajar en una revisión de los beneficios actuales y de mercado con el objetivo de presentar una propuesta a principios del Q4 para ser incluido en el budget 2023.</t>
  </si>
  <si>
    <t>- revisión beneficios actuales y de mercado (salariales y emocionales) Julio-Agosto 2022 - desayunos con gerencia general para levantar información de las necesidades internas para ser incluido en la propuesta. Armar Programación Anual Abril 2022 y comenzar en Abril-Mayo 2022 - Propuesta y presentación a gerencia general y luego a los directores Agosto-Septiembre 2022 - Lanzamiento organización Nov 2022 - Ejecución y Seguimiento Plan de Comunicaciones (Durante todo 2022)</t>
  </si>
  <si>
    <t>100</t>
  </si>
  <si>
    <t>Lanzamiento Nuevo Programa On Boarding</t>
  </si>
  <si>
    <t>Presentar propuesta, lanzamiento e implementación de Nuevo Programa de Inducción para la Compañía durante el 2do semestre 2022.</t>
  </si>
  <si>
    <t>- Presentar proyecto Junio-Julio 2022 - Lanzamiento Agosto 2022 - Implementación Septiembre - Octubre 2022</t>
  </si>
  <si>
    <t>Reforzar y consolidar Programa de Evaluación de Desempeño (GID)</t>
  </si>
  <si>
    <t>Asegurar y consolidar un adecuado proceso de gestión de desempeño durante el año 2022 con el objetivo de instaurar esta nueva práctica en la organización.</t>
  </si>
  <si>
    <t>- Seguimiento en las 3 fases a través de reportes y reuniones con jefaturas (Enero, Marzo, Julio y Diciembre 2022) - Plan de Comunicación (Para cada Fase: Enero, Julio y Diciembre 2022) - Seguimiento y asesoría a líderes (Enero, Marzo, Agosto y Diciembre) - Plan de entrenamientos para cada fase y proceso de inducción (Enero, Junio y Noviembre 2022). - Programa de Entrenamiento para la adopción e instaurar las prácticas conversacionales para que líderes y equipo cumplan con los resultados esperados (Q2 y Q3)</t>
  </si>
  <si>
    <t>Consolidación e Integración de información al 30 de Diciembre 2022</t>
  </si>
  <si>
    <t>Finalizar Automatización y documentación de procesos de auditorías RX-RM-TD - Ventas - B2B Chile a 30 diciembre 2022. • Automatización carga de datos de Rx-Rm-Td con Python a SQL Server al 30 de julio 2022 • ETL Validaciones y Consolidación de Archivos CSV, TXT para La carga en Sql Server 2029 al 30 de julio 2022.</t>
  </si>
  <si>
    <t>Realizando un testo del flujo de datos</t>
  </si>
  <si>
    <t>Migración de Servidor al 30 de abril 2022.</t>
  </si>
  <si>
    <t>• Realizar Backup de información al 30 de marzo 2022 • Traspaso de APP Medical Samples a nuevo servidor al 30 de abril 2022. • Realizar Dashboard con todas las fuentes de información al 30 de octubre 2022.</t>
  </si>
  <si>
    <t>mostrando la documentación del proceso de migración y adjuntando respaldo.</t>
  </si>
  <si>
    <t>Reporte de Ventas y Automatización de Carga de Datos al 30 de Abril 2022</t>
  </si>
  <si>
    <t>Reportes de Ventas Termino al 30 de abril 2022. • Consolidar información de Novopharma marzo 2022. • Construir reporte de venta con reglas de negocio definidas por ventas al 30 de abril 2022. • Reporte de ventas de Metas total compañía y de líneas de negocios al 30 de abril 2022.</t>
  </si>
  <si>
    <t>Se mide por avances en Reuniones con las Diferentes áreas que participan en el proyecto, Ventas , Marketing y BI.</t>
  </si>
  <si>
    <t>Adaptar la comunicación interna a la plataforma de envío de email masivo durante el segundo semestre de 2022.</t>
  </si>
  <si>
    <t>Diseñar, estandarizar y disponibilizar en la plataforma de Mailchimp y Emblue los formatos de comunicación interna, para ser enviados de forma masiva a toda la compañia.</t>
  </si>
  <si>
    <t>Con la entrega dentro del plazo en la que son solicitadas.</t>
  </si>
  <si>
    <t>Cumplir con las adaptaciones de campaña 360º planificadas para el segundo semestre de 2022 Alflorex, Perenteryl, Muno 5, Muno</t>
  </si>
  <si>
    <t>En orden de iportancia las marcas a trabajar serán Alflorex, Perenteryl, Muno 5 y Muno.</t>
  </si>
  <si>
    <t>Una vez aprobado por las áreas correspondientes estos serán alojados en la carpeta de Sharepoint Diseño y Artes Chile como originales.</t>
  </si>
  <si>
    <t>Cumplir con los tiempos de entrega dentro de los plazos acordados por SOP durante el segundo semestre de 2022. asegurar que todas las piezas diseñadas cumplan con los estándares de la normativa regulatoria (pie de compañía, logo, etc)</t>
  </si>
  <si>
    <t>Asegurarnos que todas las piezas diseñadas cumplan con los estándares de la normativa regulatoria ( pie de compañia, logo, etc). Compliance</t>
  </si>
  <si>
    <t>Ya que habrán piezas digitales e impresas, estan deben estar almacenadas como original en el Share point Carpeta Diseño y Artes Chile.</t>
  </si>
  <si>
    <t>Cumplir con los objetivos comerciales del canal de Trade, haciendo lo correcto en la no realización de actividades comerciales del canal con Productos de Novartis.</t>
  </si>
  <si>
    <t>1) 0 desvíos graves y sin repeticiones y un máximo de 2 desvíos menores, sin repeticiones, en los monitoreos año 2022.</t>
  </si>
  <si>
    <t>Eficiencia en Antipsicoticos</t>
  </si>
  <si>
    <t>Responsable de los Antipsicoticos de Axon (Gofyl, Rispyl y Olanzyl) maximizando el negocio de ellos, en disponibilidad , generando estrategias para evitar los rateoff de estos.</t>
  </si>
  <si>
    <t>Medicion Trimestral del Corto vence de estos productos y licuar el x% de los corto vence de Gofyl.</t>
  </si>
  <si>
    <t>Cumplir con la Ejecucion y seguimiento del Plan POP, acordada entre el equipo de MKT y el area Comercial,</t>
  </si>
  <si>
    <t>1) Revision Mensual de la Venta vs la inversion pactada. con Reuniones formales entre MKT y TRADE. ($650 MM versus Venta)</t>
  </si>
  <si>
    <t>Módulo de contabilidad</t>
  </si>
  <si>
    <t>Parametrización de Softland, para obtener análisis y ratios financieros (con la ayuda de un consultor de softland)</t>
  </si>
  <si>
    <t>Se podrá descargar nuevos informes, detallando y acotando la información para presentar ratios mensuales Termino 30/07/2022</t>
  </si>
  <si>
    <t>Procesos metodología</t>
  </si>
  <si>
    <t>Confeccionar un Plan de cuentas Confeccionar manuales de procedimientos, para factoring, clientes (pagos y compensaciones de novofarma), acuerdos comerciales Redacción políticas de incobrabilidad, deudores incobrables (solicitar a Alex Carreño). Consolidación de EEFF, (parametrizar en sofland con la ayuda de un consultor).</t>
  </si>
  <si>
    <t>Se crearán manuales de procedimientos para los procesos contables de Factoring y Clientes. Se crearán informes para consolidar EEFF. Termino 31/10/2022</t>
  </si>
  <si>
    <t>ANALISIS DE CUENTAS</t>
  </si>
  <si>
    <t>analizar las cuentas contables del rubro de existencias, velando por la cuadratura entre el balance y el modulo de inventario</t>
  </si>
  <si>
    <t>Análisis detallado de Gastos, Importaciones y Compras Nacionales semanales.</t>
  </si>
  <si>
    <t>CIERRE DE MES</t>
  </si>
  <si>
    <t>Cumplir en tiempo y forma, con las actividades en relación al inventario, según calendario de cierre mensual.</t>
  </si>
  <si>
    <t>Analizar y desarrollar Flujo de Información necesaria para cumplir con Calendario de cierre Contable</t>
  </si>
  <si>
    <t>INVENTARIO AXON - NOVOFARMA</t>
  </si>
  <si>
    <t>Velar por la integridad de la cuadratura del stock de novofarma y la contabilidad en sofltand</t>
  </si>
  <si>
    <t>Analisis semanal de Inventario y Registros a Contabilidad Softland.</t>
  </si>
  <si>
    <t>Automatización Dashborad visitas médica / MM para uso interno y NVS.</t>
  </si>
  <si>
    <t>se propone desarrollar herramientas que permitan disponibilidad información referente a los procesos de visitas médicas y entrega de muestras médicas (MP/MM). Se utilizarán las siguientes herramientas. • Base de datos EXTERNA SFO - SQL. • Base de datos INTERNA Servidor AXON – SQL. • Visualizador de datos – Power BI. Considerando los requerimientos se desarrollarán los siguientes dashboard. • Visitas x hora. • Registros x hora. • Registros x hora (detalles). • N° Médicos y call por especialidad. • Visitas acompañadas. • Visitas MM. • Visitas MM ciclo. • Reporte corto vence MM. • Reporte reconciliación. • Reporte confirmación de guías.</t>
  </si>
  <si>
    <t>Este objetivo es medible con porcentaje de avance, asignando a cada reporte un 10% que sumado nos lleva al 100% del objetivo y una fecha estimada hasta el día 22 de diciembre, tiempo que debe ser compartido con soportes de herramientas existentes.</t>
  </si>
  <si>
    <t>Reportes de Alertas de MM y seguimientos de todo el proceso del ciclo.</t>
  </si>
  <si>
    <t>Como parte del proceso de trazabilidad de MM/MG/MP, se generarán alertas automáticas a través de una tarea programada y consulta a la base de datos, donde sean identificados los SKU en tiempo de corto vence para luego notificar automáticamente a los G-Distrito, logística, BI por medio de un correo electrónico semanal. Adicionalmente, se realizan mejoras a los reportes de reconciliación aplicando columnas adicionales. • Columna de ciclo según product manager. • Columna de totales según indica novopharma.</t>
  </si>
  <si>
    <t>El objetivo es medibles considerando un 100% el total de los ítems indicados.</t>
  </si>
  <si>
    <t>Ejecución fina al plan Táctico</t>
  </si>
  <si>
    <t>Se cumplirá, dando foco a las acciones, en los Target Q1-Q3, de los Driver de Crecimiento (Alflorex, y MUNO 5 como compañía) dando frecuencia y mensaje acordada en plan.</t>
  </si>
  <si>
    <t>Seguimiento Mensual a las acciones en Q1-Q3 (Acciones de MKT, Frecuencia de impactos, mensaje correcto. 1)&lt;= 1 reunión institución clave para marca Driver. 3) 85% de asistencia Q1-Q3 a Eventos Axon y congresos internacionales.</t>
  </si>
  <si>
    <t>Profesionalización de FFVV</t>
  </si>
  <si>
    <t>Lograr el año 2022, tener una FFVV de alto desempeños con excelencia en la ejecución de cada plan táctico por marca.</t>
  </si>
  <si>
    <t>1)Planes tácticos claros por marca, medidos quincenalmente con BI (B2B) y Trimestralmetne con graficos Target (MS en Rx y TD % MS. 2) Con el % de rotación en FFVV, versus año 2021 (19%) &gt; % de rotación esperada año 2022 (13%), logrando un proceso de Seleccion más robusto y detallado, plan de entrenamiento y seguimiento del GD en terreno (Análisis de Target, Técnicas de venta, y producto ( &lt; 85% de cumplimiento). 3) Calibracion Semenstral de FFVV presetada del area de ventas a RRHH y comite comercial (Junio y Noviembre) del 2022.</t>
  </si>
  <si>
    <t>&lt;</t>
  </si>
  <si>
    <t>Asegurar la veracidad y relevancia de la información científica que se entregue de forma directa o a través de Información Médica.</t>
  </si>
  <si>
    <t>Entrega de información veraz y ética solicitada por los HCP</t>
  </si>
  <si>
    <t>Información enviada en un máximo de 7 días hábiles, desde la recepción de la solicitud.</t>
  </si>
  <si>
    <t>Cumplimiento estricto de la compliance</t>
  </si>
  <si>
    <t>Aprobaciones de actividades, eventos y materiales promocionales, en los tiempos límites definidos en los SOP vigentes.</t>
  </si>
  <si>
    <t>Desviaciones mayores: CERO. Desviaciones menores: hasta 3 y no reiterativas.</t>
  </si>
  <si>
    <t>Relacionamiento con KOLs, con veracidad y ética.</t>
  </si>
  <si>
    <t>Reuniones con KOL para discutir estudios, opiniones y planear actividades con su participación.</t>
  </si>
  <si>
    <t>Al menos 10 reuniones en el año con selección de KOL enfocados en nuestros productos.</t>
  </si>
  <si>
    <t>Activar 4 sitios web año 2022</t>
  </si>
  <si>
    <t>Desarrollo y lanzamiento de 4 sitios web, para las marcas objetivo del año 2022. Alflorex, Muno, Muno 5, Perenteryl o Levia.</t>
  </si>
  <si>
    <t>Ingresando a la URL de cada marca.</t>
  </si>
  <si>
    <t>Campañas Digitales año 2022</t>
  </si>
  <si>
    <t>Implementación de 3 campañas digitales dirigidas al consumidor final (DTC). foco en las siguientes marcas Muno 5, Muno, Alflorex, Perenteryl o Levia.</t>
  </si>
  <si>
    <t>Herramientas de gestión de campañas: Google Ads, Google Analytics, Tag manager, y Data Studio para reportes.</t>
  </si>
  <si>
    <t>Cumplimiento Plataforma Digital año 2022</t>
  </si>
  <si>
    <t>Asegurar el cumplimiento para los proyectos/Campañas/actividades que apliquen en la plataforma digital COMPLIANCE-CHILE</t>
  </si>
  <si>
    <t>Se mide en Plataforma en Shareponint / Plataformas Digitales</t>
  </si>
  <si>
    <t>Se cumplirá, dando foco a las acciones, en los Target Q1- Q2 - Q3, de los Driver de Crecimiento Teregetal CR, Trileptal, y Ritalin, dando frecuencia (90% cobertura presencial o virtual &gt;=2 por ciclo) y mensaje acordado en plan.</t>
  </si>
  <si>
    <t>Seguimiento Mensual a las acciones en Q1- Q2 - Q3 (Acciones de MKT, Frecuencia de impactos, mensaje correcto, reporte SFO visitas a médicos).1) &gt;=2contactos Q1- Q2- Q3. 2) &gt;= 1 reunión institución clave para marca Driver. 3) 85% de asistencia Q1- Q2 -Q3 a Eventos Axon y/o congresos internacionales.</t>
  </si>
  <si>
    <t>Profesionalizacion de mi Rol</t>
  </si>
  <si>
    <t>Se medirá la productividad de mi gestion en mi unidad de negocio, 1) Crecimiento de Tegretal CR , valores, en el Plan Ministerial de Epilepsia, trimestralmente. 2) Entrenamiento constante , con mediciones y evaluaciones trimestrales desde el área de Entrenamiento.</t>
  </si>
  <si>
    <t>1) Revisión Trimestral de la venta de Tegretal CR del Programa Ministerial de Epilepsia. Medición Trimestral que incremente el 47,6% unidades. 2) Evaluación Trimestral en terreno y escrita (Análisis de Target,Técnicas de venta, y producto.</t>
  </si>
  <si>
    <t>Homologar los ítem de gastos de la contabilidad con el P&amp;L, para que este reporte se pueda sacar desde softland. Procesar la diferencia de tipo de cambios, en el sistema y elaborar un reporte para explicar los efectos (con ayuda de un consultor de softland). Crear un EEFF y EERR por CC (con ayuda de un consultor de softland). Parametrización, del estado de flujo de efectivo método indirecto</t>
  </si>
  <si>
    <t>Con el correcto funcionamiento del modulo de contabilidad y presupuesto</t>
  </si>
  <si>
    <t>Módulo de inventario y facturación</t>
  </si>
  <si>
    <t>Modelar la creación de bodegas en softland, emulando a Novofarma. Movimientos de réplica de inventarios automática (en conjunto con TI). Actualizar CC e Item de gastos (según P&amp;L). Separar la capa financiera de la tributaria (correr por separado la CM).</t>
  </si>
  <si>
    <t>Con el correcto funcionamiento del modulo de inventario y facturación de Softland</t>
  </si>
  <si>
    <t>Seguimiento Mensual a las acciones en Q1- Q2 - Q3 (Acciones de MKT, Frecuencia de impactos, mensaje correcto, reporte SFO visitas a médicos).1) &gt;=2contactos Q1- Q2- Q3. 2) &gt;= 1 reunión institucion clave para marca Driver. 3) 85% de asistencia Q1- Q2 -Q3 a Eventos Axon y/o congresos interancionales.</t>
  </si>
  <si>
    <t>Se medirá la productividad de mi gestion en mi unidad de negocio, 1) Crecimiento de Tegretal CR , valores, en el Plan Ministerial de Epilepsia. 2) Entrenamiento constante , con mediciones y evaluaciones trimestrales desde el área de Entrenamiento.</t>
  </si>
  <si>
    <t>1) Revisión Trimestral de la venta de Tegretal CR del Programa Ministerial de Epilepsia . 2) Evaluación Trimestral en terreno y escrita (Analisis de Target,Técnicas de venta, y producto ( &gt;85% de cumplimiento).</t>
  </si>
  <si>
    <t>1) Cero desvíos graves y sin repeticiones y un máximo de 3 desvíos menores, sin repeticiones, en los monitoreos año 2022.</t>
  </si>
  <si>
    <t>1) Revisión Trimestral de la venta de Tegretal CR del Programa Ministerial de Epilepsia.Medición Trimestral que incremente el 47,6% unidades. 2) Evaluación Trimestral en terreno y escrita (Analisis de Target,Técnicas de venta, y producto.</t>
  </si>
  <si>
    <t>Cumplir haciendo lo correcto en dos SOP críticos del área, MM/MG y SOP de T&amp;E (rendición de Gastos).</t>
  </si>
  <si>
    <t>Se cumplirá, dando foco a las acciones, en los Target Q1-Q3, de los Driver de Crecimiento (Galvus, Alflorex, Tegretal y MUNO 5 como compañía) dando frecuencia y mensaje acordada en plan.</t>
  </si>
  <si>
    <t>1)Planes tácticos claros por marca, medidos quincenalmente con BI (B2B) y Trimestralmente con gráficos Target (MS en Rx y TD % MS. 2) Con el % de rotación en FFVV, versus año 2021 (19%) &gt; % de rotación esperada año 2022 (13%), logrando un proceso de Selección más robusto y detallado, plan de entrenamiento y seguimiento del GD en terreno (Análisis de Target, Técnicas de venta, y producto ( &lt; 85% de cumplimiento). 3) Calibración Semestral de FFVV presentada del área de ventas a RRHH y comité comercial (Junio y Noviembre) del 2022.</t>
  </si>
  <si>
    <t>Controlar y mejorar los tiempos que tarda Novartis y Novofarma en procesar las ordenes de compra y el ingreso de estas unidades a bodega disponible</t>
  </si>
  <si>
    <t>Hacer seguimiento mensual desde que se coloca la orden compra hasta que los productos están ingresados a nuestra bodega y verificar la reducción del tiempo en este proceso. Cada cierre de mes generar un indicador para reportar dicho status.</t>
  </si>
  <si>
    <t>El objetivo de días (Promedio ponderado) entre que se coloca la orden de compra y esta disponible en GB es de 8 días entre el periodo de Abril y Julio, y de 5 días para el periodo de Agosto a Diciembre. El logro del resultado entre Abril y Julio tiene un peso de 30% y el de Agosto a Diciembre tiene un peso de 70%</t>
  </si>
  <si>
    <t>Controlar los Back Order de Novartis mensualmente en el periodo de Enero - Diciembre 2022 para tener mejor visibilidad del cumplimiento del budget.</t>
  </si>
  <si>
    <t>Cada mes actualizar la información de lo solicitado versus lo entregado por Novartis en un archivo localizado en Share Point. Cada cierre de mes generar un indicador para reportar dicho status.</t>
  </si>
  <si>
    <t>Cada informe mensual ejecutivo de status debe enviarse el tercer día hábil de cada mes y este tiene un peso de 10% y cuenta desde el cierre de Marzo (10 informes)</t>
  </si>
  <si>
    <t>Realizar analisis mensual de todas las importaciones del mes precedente comparando el costo real que tuvo versus lo presupuestado en budget</t>
  </si>
  <si>
    <t>Para cada importación realizar el análisis real del costo que tuvo el producto puesto en bodega y entregar un informe mensual</t>
  </si>
  <si>
    <t>Cada informe mensual ejecutivo de status debe enviarse el tercer día hábil de cada mes. Cada informe tiene un peso de 10% y cuenta desde el cierre de Marzo (10 informes)</t>
  </si>
  <si>
    <t>Se cumplirá, dando foco a las acciones, en los Target Q1-Q3, de los Driver De Crecimiento (Alflorex y Muno 5) dando frecuencia (90% cobertura presencial o virtual &gt;=2 por ciclo) y mensaje acordada en plan.</t>
  </si>
  <si>
    <t>Seguimiento Mensual a las acciones en Q1-Q3 (Acciones de MKT, Frecuencia de impactos, mensaje correcto. 1) &gt;3 contactos Q1-Q3. 2) &gt;= 1 reunión institución clave para marca Driver. 3) 85% de asistencia Q1-Q3 a Eventos Axon y congresos internacionales.</t>
  </si>
  <si>
    <t>Se cumplirá con tres puntos: 1) Midiendo la productividad de la FFVV, con Crecimiento de MS% en receta y venta. 2) Entrenamiento constante a la FFVV, con mediciones y evaluaciones trimestrales desde el área de Entrenamiento. 3) 80% del tiempo de trabajo en terreno con FFVV con foco en Q1, Q2 y Q3.Lograr el año 2022, tener una FFVV de alto desempeños con excelencia en la ejecución de cada plan táctico por marca.</t>
  </si>
  <si>
    <t>1) Revisión Trimestral del MS% de recetas (SFO) y venta (TD). Médicos del mercado relevante, médicos del Kardex, médicos que nos recetan Q1-Q3). 2) Evaluación Trimestral en terreno y escrita (Analisis de Target,Técnicas de venta, y producto ( &lt; 85% de cumplimiento). 3) Reporte SFO visita acompañada. 1) Alflorex 34% MS, Levia 9% MS, Muno 20% MS y Perenteryl 65% MS (TD). 2) Información SFO &gt;=85% cumplimiento. 3) &gt;=80% visitas a médicos Q1, Q2 y Q3.</t>
  </si>
  <si>
    <t>Asegurar el entrenamiento de nuestras políticas, Compliance</t>
  </si>
  <si>
    <t>Cumplir con los SOP de MM/MG y T&amp;E (rendición de gastos)</t>
  </si>
  <si>
    <t>Cumplir con 0 desvíos graves y sin repeticiones, máximo de 3 desvíos menores sin repeticiones en los monitoreos año 2022.</t>
  </si>
  <si>
    <t>Elaborar un proceso de On Boarding para la FFVV</t>
  </si>
  <si>
    <t>Disponer de un proceso de On Boarding claro y definido con tiempos, plazos, objetivos, responsables de su implementación. Alineado con RRHH</t>
  </si>
  <si>
    <t>Presentar el proyecto terminado al 30 de abril del 2022 e implementarlo el segundo semestre del 2022.</t>
  </si>
  <si>
    <t>Lograr la profesionalización de la FFVV</t>
  </si>
  <si>
    <t>1. Disminuir el % de rotación de la FFVV en forma involuntaria del año 2021 (</t>
  </si>
  <si>
    <t>1. No superar el 13% de rotación involuntaria de la FFVV el año 2022 2. Superar el % de MS en Rx de los médicos Q1 al Q3 trimestralmente considerando la base primer Q. Tegretal CR lograr 29.600 cajas en el plan ministerial. 3.-Lograr el 85% en los test de conocimiento de los productos foco y en las evaluaciones de Role Play.</t>
  </si>
  <si>
    <t>cumplir haciendo lo correcto en dos SOP críticos del área, MM y MG ademas del SOP de T&amp;E rendición de gastos</t>
  </si>
  <si>
    <t>1) 0 desvios graves y sin repeticiones y máximo de 3 desvíos menores, sin repeticiones en los monitoreos años 2022 100%</t>
  </si>
  <si>
    <t>Ejecución final al plan táctico</t>
  </si>
  <si>
    <t>Se cumplirá ,dando foco a las acciones, en Target Q1-Q3 de los Driver de crecimiento dando frecuencia (90% o virtual&gt;=2 por ciclo ) mensaje acordado en plan.</t>
  </si>
  <si>
    <t>seguimiento mensual a las acciones en Q1-Q3 ( acciones de MKT, frecuencia de impactos mensaje correcto ,reportes SFO visitas a médicos ) 1) &gt;=2 contactos Q1-Q3 2)90% coberturas Q1,Q2 y Q3 (&gt;=2). 3) &gt;=1 reunión institución clave para marcas Driver . 4) 85% asistencia Q1-Q3 a reunión institución , eventos Axon y/o congresos internacionales</t>
  </si>
  <si>
    <t>Profesionalización de mi rol</t>
  </si>
  <si>
    <t>1) se medira la productividad de mi gestión en marcas Core de mi unidad de negocio, con crecimiento de MS% en ventas y recetas. 2) entrenamiento constante a la fuerza de ventas con mediciones y evaluaciones trimestrales desde el área de entrenamiento</t>
  </si>
  <si>
    <t>1) revision trimestral del MS% (DT) y recetas. (gráficos de Target : médicos del mercado relevantes, médicos del kardec médicos que nos recetas Q1-Q3). 2) Evaluación trimestral en terreno y escrita (análisis de Target técnicas de ventas y productos ( mayor 85% cumplimiento) 1) alflorex 34%MS,Muno 20%MS y perenteryl 65%MS.2)&gt;85% cumplimiento</t>
  </si>
  <si>
    <t>Cumplir con todas las políticas de Compliance</t>
  </si>
  <si>
    <t>Se cumplirá, dando foco a las acciones, en los Target Q1-Q3, de los Driver De Crecimiento de Galvus, Entresto dando frecuencia y mensaje acordada en plan.</t>
  </si>
  <si>
    <t>Seguimiento Mensual a las acciones en Q1-Q3 (Acciones de MKT, Frecuencia de impactos, mensaje correcto. Frecuencia de impactos a los Quintiles definidos Q1 a Q3</t>
  </si>
  <si>
    <t>Se cumplirá con tres puntos: 1) Midiendo la productividad de la FFVV, con Crecimiento de MS% en venta de Galvus, Entresto , medidas en gráficos de Target. 2) Entrenamiento constante a la FFVV, con mediciones y evaluaciones trimestrales desde el área de Entrenamiento. 3) 80% del tiempo de trabajo en terreno con FFVV con foco en Q1, Q2 y Q3.</t>
  </si>
  <si>
    <t>1) Revisión Trimestral del MS% de venta. (Análisis TD / B2B: Médicos del mercado relevante, médicos del Kardex, médicos que nos recetan Q1-Q3) Con foco en Galvus, Entresto medidas en gráficos de Target. 2) Evaluación Trimestral en terreno y escrita (Análisis de Target, Técnicas de venta, y producto ( &gt; 85% de cumplimiento). 3) Reporte SFO visita acompañada.</t>
  </si>
  <si>
    <t>Auditoría</t>
  </si>
  <si>
    <t>• Planificar la auditoria que realizará nuestro partner (Novartis), identificando los procesos que serán auditados, dando soporte a los equipos para que tengan disponible la documentación que puede ser solicitada y puedan identificar previamente cualquier hallazgo, y preparar a los colaboradores, entregándoles directrices para responder estratégicamente.</t>
  </si>
  <si>
    <t>A través de minutas y registros de capacitación.</t>
  </si>
  <si>
    <t>&lt;=</t>
  </si>
  <si>
    <t>Monitoreo</t>
  </si>
  <si>
    <t>• Realizar monitoreo del 35% de las actividades 2021. • Entregar resultados en un informe con plazo máximo el 30-oct-2022, definiendo en conjunto con el negocio los planes de remediación. • Hacer seguimiento de las remediaciones.</t>
  </si>
  <si>
    <t>A través del informe final de monitoreo.</t>
  </si>
  <si>
    <t>Plan estratégico</t>
  </si>
  <si>
    <t>• Fortalecer y promover el programa de Compliance en las diversas áreas del negocio a través de un Comité de Compliance realizado una vez al mes. • Realizar entrenamiento de las Políticas de Compliance de forma trimestral. • Diseñar e implementar un plan de difusión y comunicación estratégico, donde se enviará una comunicación mensual. • Diseñar un plan de 3-5 años de lo que queremos conseguir y los pasos generales o macro para conseguirlos.</t>
  </si>
  <si>
    <t>A través de minutas de los comités, y registro de los entrenamientos realizados, las comunicaciones enviadas, y la entrega del informe estrátegico.</t>
  </si>
  <si>
    <t>Budget Ventas &amp; Gastos</t>
  </si>
  <si>
    <t>Lograr el 100% de cumplimiento de ventas. Budget 2022 $9,517,507,327, para las marcas: Galvus: $2,256,091,936 GalvusMet: $5,912,102,813 Entresto: $ 1,349,312,578) Manteniendo los niveles de inversión autorizadas en el 2022</t>
  </si>
  <si>
    <t>Seguimiento trimestral</t>
  </si>
  <si>
    <t>No contar con desvíos Graves y sin repetición de desvíos menores, durante actividades ocurridas el 2022</t>
  </si>
  <si>
    <t>Dar orden y seguimiento a los SOP de materiales y eventos promo y no promo para Galvus, GalvusMet y Entresto</t>
  </si>
  <si>
    <t>Implementación y Seguimiento</t>
  </si>
  <si>
    <t>Implementación de las tácticas comprometidas en los planes de Marca 2022 mediante un seguimiento mensual y trimestral.</t>
  </si>
  <si>
    <t>Revisión trimestral de los gastos de marketing alineado al plan de Marketing de Galvus, GalvusMet y Entresto</t>
  </si>
  <si>
    <t>Desarrollar calculo de proyección de obsoletos</t>
  </si>
  <si>
    <t>Preparar Excel para calcular el riesgo de WO del inventario en relación a los Forecast de venta</t>
  </si>
  <si>
    <t>Con el primer calculo, se definirá el valor de inicio para posteriormente evaluar trimestralmente el grado de avance (disminución/aumento) del impacto en el P&amp;L Disminuir un 20% el WO real vs año anterior</t>
  </si>
  <si>
    <t>Evaluar proceso de Forecast y proponer mejoras para la correcta estimación de la demanda</t>
  </si>
  <si>
    <t>Revisar mensualmente con Marketing y Comercial para revisar la estimación de la demanda futura, y modificar/corregir la tendencia para minimizar WO y quiebres por estimaciones incorrectas.</t>
  </si>
  <si>
    <t>Se realizaran reuniones mensuales con las Areas involucradas "1) % de participación de PM 2) % de revisión de SKU's"</t>
  </si>
  <si>
    <t>Implementar reuniones periodicas con Area Comercial para revisión de riesgos de Supply</t>
  </si>
  <si>
    <t>Realizar reuniones quincenales para coordinar acciones basadas en los riesgos futuros de abastecimiento de productos</t>
  </si>
  <si>
    <t>Cumplimiento de la realización de las reuniones Al menos se debe realizar el 90% de las reuniones programadas para el año</t>
  </si>
  <si>
    <t>BI</t>
  </si>
  <si>
    <t>1.-Reporte de Ventas Sell IN - Softland 2.-Integración Softlan - Novofarma 3.-Reporte Budget automatizado</t>
  </si>
  <si>
    <t>1 y 2 .- Automatización de Procesos RX RM TD plazo al 30 de Julio 2022 Migración de Softland en Server Entel 30 de Junio 2022 Integracion de Sotfland-Novofarma 30 Octubre 2022 3.- Implementación y uso de reporte 30 de Septiembre 2022</t>
  </si>
  <si>
    <t>Ejecutar sistemas cumplir con compliance y remediaciones en tiempo y forma</t>
  </si>
  <si>
    <t>Velar por el complimiento de Sop MM para Disminuir riesgos de eventos de compliance, se realizaran inventarios fisicos a toda la FFVV al menos 1 vez al años al 30 de diciembre 2022 y se buscara optimizar platadorma de CRM para el manejo y registro de MM</t>
  </si>
  <si>
    <t>TI</t>
  </si>
  <si>
    <t>1.- Migracion completa a Entel 2.- Manejo de Seguridad 3.- Potenciar uso de officce 264</t>
  </si>
  <si>
    <t>1.- Cierre contrato con Proredes 30 de julio 2022 2.- Relizacion de capaciitación y generar cultura de ciberseguridad al menos realizar 1 entrenamiento trimestrar Abril - Julio - Oct , 2022 3.- Realización de talleres de mejorar uso de plataformas officee , levantar necesidades de areas y ver implementacion de soluciones con Office 30 diciembre 2022</t>
  </si>
  <si>
    <t>Dar orden y seguimiento a los SOP de materiales y eventos (promo) además de plataformas digitales para Perenteryl y Alflorex</t>
  </si>
  <si>
    <t>Plan Alflorex 360 YTG</t>
  </si>
  <si>
    <t>Implementar y ejecutar en un 100% del Plan 360 YTG de Alflorex para los 3 pilares estratégicos, considerando HCP, Trade y DTC, a diciembre de 2022</t>
  </si>
  <si>
    <t>Seguimiento mensual de cada una de las actividades propuestas, según el pilar correspondiente y, sus resultados. Esto en base a la presentación realizada a los directores a finales de Agosto</t>
  </si>
  <si>
    <t>Plan Perenteryl 360 YTG</t>
  </si>
  <si>
    <t>Implementar y ejecutar en un 100% del Plan 360 YTG de Perenteryl para los 3 pilares estratégicos, considerando HCP, Trade y DTC, a diciembre de 2022</t>
  </si>
  <si>
    <t>Explotar herramientas Office 365 para mejorar procesos de las diversas áreas de la compañia.</t>
  </si>
  <si>
    <t>Mejorar procesos manuales de aprobaciones de eventos, materiales, contrataciones, desvinculaciones, asignación de recursos, etc, por medio de las aplicaciones Power Automate, vinculando diversas aplicaciones de Office 365 que hoy son utilizadas diariamente por todas las áreas de Axon Pharma. Aplicaciones tales como Teams, Outlook, Forms, Sharepoint, Planner, etc , que permitan automatizar procesos. Primer semestre 2022 Área de Marketing - Segundo Semestre 2022 RRHH</t>
  </si>
  <si>
    <t>- Citar a reunión a cada área, logrando Identificar procesos por áreas que se puedan automatizar. - Crear esquema de proceso de automatización. - Validar con equipo o área de trabajo el flujo a desarrollar. - Chequear funcionamiento de proceso automatizado en conjunto con equipo de trabajo. - Generación de correcciones de uso. - capacitación de usuarios en uso de proceso automatizado. - Lanzamiento de nuevo proceso de automatización a la compañía.</t>
  </si>
  <si>
    <t>Implementar perfiles de seguridad, que permitan resguardar el acceso, utilidad y confidencialidad de la información.</t>
  </si>
  <si>
    <t>Identificar amenazas o riesgos de algún tipo de ataque malicioso al utilizar las herramientas de uso diario de trabajo. Aplicando protocolos y sistemas de seguridad, que permitan a los usuarios no exponer la información corporativa, tanto personal como de equipos de trabajo. Primer semestre 2022: Planificación, cotización y documentación de protocolos corporativos actualizados de uso de equipamiento y acceso a la información. Segundo semestre 2022: Implementación de sistemas y propagación de protocolos de nuevo uso correcto de equipamiento corporativo y accesos.</t>
  </si>
  <si>
    <t>- Envió de material de texto o audiovisual informativos vía Correo electrónico. - Pruebas rápidas, que evidencien el resguardo de información de los usuarios. - Generar protocolos de ciberseguridad que indique el proceso a seguir al verse expuesto a un tipo de riesgo o posible amenaza. - Implementar sistema de acceso a servidores utilizando acceso cifrado. - Creación de perfil de protección en la nube de Office 365 utilizando sistemas de antivirus. - Instalar sistemas de antivirus en celulares y equipos corporativos adecuados al perfil de usuario.</t>
  </si>
  <si>
    <t>implementar servidor de Aplicaciones y bases de datos que permitan mejorar la producción, acceso y rendimiento del software ERP utilizado en la compañía.</t>
  </si>
  <si>
    <t>Trasladar servidores softland a nuevo proveedor Entel, que mejorara las características técnicas del servidor, beneficiando el desempeño de éste en cada uno de los módulos utilizados por el equipo de Administración y Finanzas, corrigiendo los errores detectados en las parametrizaciones de personal técnico Softland, entregando también las herramientas de conocimiento y uso necesarias al equipo Axon por medio de capacitaciones programadas. Primer Semestre 2022: Migración Total de equipo contabilidad en servidores softland, trasladando la data y el aplicativo desde Proredes a Entel.</t>
  </si>
  <si>
    <t>- Parametrización de módulos por equipo Softland. - Identificación de errores y mejoras en el server y proceso de instalación. - Identificación de módulos softland necesarios para la compañía. - Programación de capacitación de usuarios. - Cotización de servidores Entel a partir de la asesoría del técnico Softland. - Cotización de proceso de reinstalación o migración de máquina virtual en servidores Entel. - Creación de respaldos proredes. - Migración de data y puesta en marcha. - Aplicación de restricciones de acceso y seguridad en el servidor. - Entrega de acceso a usuarios y verificación de funcionamiento de server</t>
  </si>
  <si>
    <t>BUDGET VENTA Y GASTOS</t>
  </si>
  <si>
    <t>Lograr el 100% de cumplimiento de ventas (Budget 2022: $1.894.368.099) con: Muno comprimidos: 825.327.959 Muno Start: 150.623.804 Muno Gotas: 404.095.581 Levia: 514.320.756 Manteniendo los niveles de inversión autorizadas para el BP en el 2022.</t>
  </si>
  <si>
    <t>Seguimiento trimestral ventas SI.</t>
  </si>
  <si>
    <t>COMPLIANCE</t>
  </si>
  <si>
    <t>Dar orden y seguimientos a los SOP de materiales y eventos promo y no promo, sin tener desviaciones</t>
  </si>
  <si>
    <t>IMPLEMENTACIÓN Y SEGUIMIENTO</t>
  </si>
  <si>
    <t>Implementación de las tácticas comprometidas en los planes de Marca 2022 mediante un seguimientos mensuales, logrando la inversión mensual proyectada para cada uno de los Q.</t>
  </si>
  <si>
    <t>Revisión trimestral de gastos marketing en conjunto con seguimiento de plan de mkt Muno y Levia</t>
  </si>
  <si>
    <t>1)Revisión Trimestral del MS% de ventas (TD) y recetas. (Graficos de Target: Médicos del mercado relevante, médicos del Kardex, médicos que nos recetan Q1-Q3). 2) Evaluación Trimestral en terreno y escrita (Analisis de Target,Técnicas de venta, y producto ( &gt;85% de cumplimiento). 1) Alflorex 34% MS, Perenteryl 65% MS. 2) &gt;85% cumplimiento.</t>
  </si>
  <si>
    <t>Auditoria</t>
  </si>
  <si>
    <t>Auditoría Planificar la auditoria que realizará nuestro partner (Novartis), identificando los procesos que serán auditados, dando soporte a los equipos para que tengan disponible la documentación que puede ser solicitada y puedan identificar previamente cualquier hallazgo, y preparar a los colaboradores, entregándoles directrices para responder estratégicamente.</t>
  </si>
  <si>
    <t>A través de minutas y registros de capacitación</t>
  </si>
  <si>
    <t>Realizar monitoreo del 35% de las actividades 2021. • Entregar resultados en un informe con plazo máximo el 30-oct-2022, definiendo en conjunto con el negocio los planes de remediación. • Hacer seguimiento de las remediaciones.</t>
  </si>
  <si>
    <t>A través de informe final de monitoreo</t>
  </si>
  <si>
    <t>Plan Estratégico</t>
  </si>
  <si>
    <t>Fortalecer y promover el programa de Compliance en las diversas áreas del negocio a través de un Comité de Compliance realizado una vez al mes. • Realizar entrenamiento de las Políticas de Compliance de forma trimestral. • Diseñar e implementar un plan de difusión y comunicación estratégico, donde se enviará una comunicación mensual. • Diseñar un plan de 3-5 años de lo que queremos conseguir y los pasos generales o macro para conseguirlos.</t>
  </si>
  <si>
    <t>Diseñar, estandarizar y disponibilizar en la plataforma de mailchimp y emblue los formatos de comunicación interna, para ser enviados de forma masiva a toda la compañía.</t>
  </si>
  <si>
    <t>Cumplir con las adaptaciones de campaña 360º planificadas para el segundo semestre de 2022</t>
  </si>
  <si>
    <t>En orden de importancia las marcas a con las que trabajaremos serán: Alflorex, Perenteryl, Muno 5, Muno</t>
  </si>
  <si>
    <t>Una vez aprobado por las áreas correspondientes estos serán alojados en la carpeta de sharepoint DISEÑO Y ARTE CHILE. como originales.</t>
  </si>
  <si>
    <t>Cumplir con los tiempos de entrega dentro de los plazos acordados por SOP durante el segundo semestre de 2022.</t>
  </si>
  <si>
    <t>Asegurarnos que todas las piezas diseñadas cumplan con los estándares de la normativa regulatoria (pie de compañía, logo, etc) - COMPLIANCE</t>
  </si>
  <si>
    <t>Ya que habrán piezas digitales e impresas, estas deben estar almacenadas como Original en el sharepoint de Diseño y Arte Chile.</t>
  </si>
  <si>
    <t>ASEGURAMIENTO CALIDAD</t>
  </si>
  <si>
    <t>LANZAMIENTO DEL SISTEMA DE GESTION DOCUMENTAL KAWAK A AGOSTO 2022</t>
  </si>
  <si>
    <t>TODO EL PERSONAL CAPACITADO A SEPTIEMBRE 2022</t>
  </si>
  <si>
    <t>FARMACOVIGILANCIA/REGULATORIO</t>
  </si>
  <si>
    <t>Desarrollar el área de FV a Diciembre 2022 mediante la contratación de un profesional químico farmaceútico a Junio 2022</t>
  </si>
  <si>
    <t>Contratación persona QF Reportes mensuales al ISP Conciliaciones al día</t>
  </si>
  <si>
    <t>REGULATORIO</t>
  </si>
  <si>
    <t>Lograr importación por única vez de Tetmodis o aprobación de nuevo fabricante para evitar quiebre de producto en Junio.</t>
  </si>
  <si>
    <t>Mediante resol. sanitaria</t>
  </si>
  <si>
    <t>Complace</t>
  </si>
  <si>
    <t>Cumplir haciendo lo correcto en dos SOP criterios del área, MM yMG. Además del SOP de T&amp;E ( rendición de gastos).</t>
  </si>
  <si>
    <t>1) 0 desvíos graves y sin restricciones y un máximo de 3 desvíos menores, sin repeticiones,en los monitoreos año 2022.</t>
  </si>
  <si>
    <t>Ejecución final plan táctico</t>
  </si>
  <si>
    <t>Se cumplirá,dando foco a las acciones, en los target Q1-Q3, de los diversos de crecimiento dando frecuencia ( 90% de cobertura presencial o virtual &gt;=2 por ciclo) y mensaje acordado en plan</t>
  </si>
  <si>
    <t>Seguimiento mensual a las acciones en Q1-Q3 ( acciones de MKT, frecuencia de impacto,reporte SFO visita a médicos). 1) &gt;= 2 contactos Q1-Q3. 2) 90% cobertura Q1,Q2 y Q3 (&gt;=2, 3) &gt;= 1 reunión institucion clave para marca Drive. 3) 85% de asistencia Q1-Q3 a reunión institucional, eventos Axon y/o congresos internacionales.</t>
  </si>
  <si>
    <t>1) Se medirá la productividad de mi gestión en marcas core de mi unidad de negocio, con crecimiento de m 5% en venta y receta. 2) entrenamiento constante a la FFVV, con medición y evaluación trimestral desde el área de entrenamiento.</t>
  </si>
  <si>
    <t>1) Revisión trimestral de m5% de ventas (TD) y receta ( gráficos de target: médicos del mercado relevante, médicos del kardex, médicos que nos receten Q1- Q3. 2) evaluación trimestral en terreno y escrita ( análisis de tarjetas, técnicas de venta, y protocolo (&gt;85% de cumplimiento). 1) alflorex 34% MS, muno 20% MS y perenteryl 65% MS. 2) &gt;85% cumplimiento.</t>
  </si>
  <si>
    <t>Se cumplirá, dando foco a las acciones, en los Target Q1- Q2 - -Q3, de los Driver de Crecimiento de Tegretal CR, Trileptal, y Ritalin, dando frecuencia y mensaje acordada en plan.</t>
  </si>
  <si>
    <t>Seguimiento Mensual a las acciones en Q1-Q3 (Acciones de MKT, Frecuencia de impactos, mensaje correcto. 1)&lt;= 1 reunión institución clave para marca Driver. 2) 85% de asistencia Q1-Q3 a Eventos Axon y congresos internacionales.</t>
  </si>
  <si>
    <t>Lograr el año 2022, tener una FFVV de alto desempeños con excelencia en la ejecución de cada plan táctico por marca</t>
  </si>
  <si>
    <t>1)Planes tácticos claros por marca, medidos quincenalmente con BI (B2B) y Trimestralmetne con graficos Target (MS en Rx y TD % MS. 2) Con el % de rotación en FFVV, versus año 2021 (19%) &gt; % de rotación esperada año 2022 (13%), logrando un proceso de Seleccion más robusto y detallado, plan de entrenamiento y seguimiento del GD en terreno (Análisis de Target, Técnicas de venta, y producto ( &lt; 85% de cumplimiento). 3) Calibración Semestral de FFVV presentada del area de ventas a RRHH y comité comercial (Junio y Noviembre) del 2022.</t>
  </si>
  <si>
    <t>En unidades</t>
  </si>
  <si>
    <t>Implementación</t>
  </si>
  <si>
    <t>En valores</t>
  </si>
  <si>
    <t>Lograr el 100% de cumplimiento de ventas Budget 2022:</t>
  </si>
  <si>
    <t>Alflorex 2.490.785.151 Perenteryl 3.432.906.000 manteniendo los niveles de inversión autorizadas para el BP en el 2022.</t>
  </si>
  <si>
    <t>Acurracy en proyecciones de caja y control de prestamos</t>
  </si>
  <si>
    <t>Flujos de caja entregados a mas tardar el día 5 de cada mes y la variación entre lo proyectado y lo real , no debe ser superior al 10% Controlar la forma de financiamiento Nivel de endeudamiento, no debe ser superior al monto de los inventarios promedios</t>
  </si>
  <si>
    <t>evaluación</t>
  </si>
  <si>
    <t>Automatización de proceso de pagos</t>
  </si>
  <si>
    <t>Automatización de nominas de pagos Softland Automatización de conciliaciones bancarias Automatización de Aging de Clientes</t>
  </si>
  <si>
    <t>evaluación 31-07-22</t>
  </si>
  <si>
    <t>Tomar el Control de la Cuentas por Cobrar</t>
  </si>
  <si>
    <t>Control y cuadrar le pago reportado por Novofarma vs la facturación real Generar un Aging cuadrado con Novofarma (mensual) Reportar mensualmente CREYCO Proponer acciones para disminuir cartera vencida</t>
  </si>
  <si>
    <t>mensualmente</t>
  </si>
  <si>
    <t>Seguimiento Mensual a las acciones en Q1-Q3 (Acciones de MKT, Frecuencia de impactos, mensaje correcto, reporte SFO visitas a médicos). 1) &gt;=2contactos Q1-Q3. 2) 90% cobertura Q1, Q2 y Q3 (&gt;=2). 3) &gt;= 1 reunión institución clave para marca Driver. 3) 85% de asistencia Q1-Q3 a Reunión institución, Eventos Axon y/o congresos internacionales.</t>
  </si>
  <si>
    <t>Cumplir al 100% con el Código de Conducta. Recepción de consultas y derivación de pacientes.</t>
  </si>
  <si>
    <t>Teniendo 0 desvíos en el Código de Conducta. Referente a la derivación de pacientes, tener reunión cada 3 semanas de revisión de casos ingresado en planilla de respaldo (Fecha - Resumen Consulta - A Quién se deriva)</t>
  </si>
  <si>
    <t>Control de Compras</t>
  </si>
  <si>
    <t>A cargo de las compras necesarias para el correcto funcionamiento de la oficina.</t>
  </si>
  <si>
    <t>Teniendo una reunión mensual para ver puntos acordados. Asegurando el correcto uso del presupuesto asignado. Solicitando a jefatura autorización de cada una de las compras que se realicen. Tener stock de productos, que estén en tiempo y forma y documentación OC al día.</t>
  </si>
  <si>
    <t>Proactividad y Planificación</t>
  </si>
  <si>
    <t>Ejecutar las tareas diarias del cargo sin necesidad de una solicitud de superiores o colegas.</t>
  </si>
  <si>
    <t>Tener cada dos semanas reunión para dar seguimiento de esta planificación.</t>
  </si>
  <si>
    <t> 1) 0 desvíos graves y sin repeticiones y un máximo de 3 desvíos menores, sin repeticiones, en los monitoreos año 2022. 100%</t>
  </si>
  <si>
    <t>EJECUCIÓN FINAL AL PLAN TÁCITO</t>
  </si>
  <si>
    <t>Se cumplirá, dando foco a las acciones, en los Target Q1-Q3, de los Driver De Crecimiento  dando frecuencia (90% cobertura presencial o virtual &gt;=2 por ciclo) y mensaje acordada en plan. </t>
  </si>
  <si>
    <t>Seguimiento Mensual a las acciones en Q1-Q3 (Acciones de MKT, Frecuencia de impactos, mensaje correcto, reporte SFO visitas a médicos). 1) &gt;=2contactos Q1-Q3. 2) 90% cobertura Q1, Q2 y Q3 (&gt;=2). 3)  &gt;= 1 reunión institucion clave para marca Driver. 3) 85% de asistencia Q1-Q3 a Reunión institución, Eventos Axon y/o congresos interancionales.</t>
  </si>
  <si>
    <t>PROFESIONALIZACION DE MI ROL</t>
  </si>
  <si>
    <t>1) Se medirá la productividad de mi gestion en Marcas Core de mi unidad de negocio, con Crecimiento de MS% en ventas y recetas.  2) Entrenamiento constante a la FFVV, con mediciones y evaluaciones trimestrales desde el área de Entrenamiento. </t>
  </si>
  <si>
    <t>1)Revisión Trimestral del MS% de ventas (TD) y recetas. (Graficos de Target: Médicos del mercado relevante, médicos del Kardex, médicos que nos recetan Q1-Q3).   2) Evaluación Trimestral en terreno y escrita (Analisis de Target,Técnicas de venta, y producto ( &gt;85% de cumplimiento).  Alflorex 34% MS, Levia 9% MS, Muno 20% MS y Perenteryl 65% MS. 2) &gt;85% cumplimiento.</t>
  </si>
  <si>
    <t>Administración y Control de Gastos Oficina</t>
  </si>
  <si>
    <t>Analizar y controlar la ejecución presupuestaria 2022 y proyectar el gasto año 2023. Teniendo como deadline de entrega Octubre 2022 (para incluir en Budget).</t>
  </si>
  <si>
    <t>Revisando y autorizando solicitudes de gastos realizados por Monica (Asistente Ejecutiva). Supervisando y llevando el control de fondos asignados a este ítem, de manera organizada y distribuyendo de mejor manera el presupuesto asignado. Elaborar proyección de gasto para ser incorporado en Budget 2023.</t>
  </si>
  <si>
    <t>Asegurar que mi Área cumpla al 100% con el codigo de conducta</t>
  </si>
  <si>
    <t>Teniendo cero desvío al codigo de conducta</t>
  </si>
  <si>
    <t>Liderazgo Team Servicios Generales</t>
  </si>
  <si>
    <t>Mantener al equipo a mi cargo motivado, con objetivos claros, conocimiento de sus roles y labores a desempeñar.</t>
  </si>
  <si>
    <t>Medido por resultados de encuesta anonima a cada colaborar del equipo a realizarse durante diciembre. Donde se medira su nivel de conocimiento de objetivos, roles y grado de motivación. Tener al menos 2 reuniones de Feedback por semetre.</t>
  </si>
  <si>
    <t>Aseguramiento de Calidad</t>
  </si>
  <si>
    <t>Lanzamiento sistema de gestión documental Kawak a Agosto 2022</t>
  </si>
  <si>
    <t>Todo personal capacitado a Septiembre 2022</t>
  </si>
  <si>
    <t>Implementar en Kawak plataforma de registro de no conformidades a Julio 2022</t>
  </si>
  <si>
    <t>Aprobación y entrenamiento de Procedimiento Operativo estándar asociado a proceso en Septiembre 2022</t>
  </si>
  <si>
    <t>Asuntos Regulatorios</t>
  </si>
  <si>
    <t>Optimización de proceso de desarrollo/actualización de artes de materiales de empaque de productos a Octubre 2022</t>
  </si>
  <si>
    <t>Migración de artes ya aprobadas a Diciembre 2022</t>
  </si>
  <si>
    <t>MODULO DE CONTABILIDAD</t>
  </si>
  <si>
    <t>Homologar los ítem de gastos de la contabilidad con el P&amp;L, para que este reporte se pueda sacar desde softland. Parametrización, del estado de flujo de efectivo método indirecto. Correcta imputación de los centro de costo, (tenemos que sacar un balance y EERR por centro de costo)</t>
  </si>
  <si>
    <t>Termino 01/07/2022</t>
  </si>
  <si>
    <t>MODULO DE ORDENES DE COMPRA</t>
  </si>
  <si>
    <t>Parametrización del sistema, para la correcta contabilización de los gastos por CC e Ítem de gasto (con la ayuda de un consultor de softland).</t>
  </si>
  <si>
    <t>MODULO DE TESORERIA</t>
  </si>
  <si>
    <t>Emisión mensual de conciliaciones bancarias, para firmarlas en PDF. Cargar la cartola bancaria automática, desde el banco para la conciliación (con la ayuda de un consultor de softland).</t>
  </si>
  <si>
    <t>18936234K</t>
  </si>
  <si>
    <t>Creación de procedimientos</t>
  </si>
  <si>
    <t>Creación de políticas y procedimientos de los Procesos de Selección e Inducción.</t>
  </si>
  <si>
    <t>Definición, validación, aprobación de las políticas y presentación a áreas involucradas en el proceso. Finalizado en diciembre 2022.</t>
  </si>
  <si>
    <t>Matriz de capacitación</t>
  </si>
  <si>
    <t>Trabajar, en conjunto con las áreas de TI y Dirección Técnica, en la Matriz de Capacitación de los diferentes roles de la Compañía e incluirla dentro del proceso de Onboarding el 2023.</t>
  </si>
  <si>
    <t>A través de la incorporación de la Matriz de Capacitación en el proceso de Onboarding 2023, pudiendo llevar registro y realizar seguimiento de los procesos críticos que deben ser abordados por cada cargo dentro de su proceso de inducción.</t>
  </si>
  <si>
    <t>Proceso Onboarding</t>
  </si>
  <si>
    <t>Diseñar y realizar propuesta de nuevo proceso de Onboarding considerando entrega de kit de bienvenida, reuniones con actores claves, salidas a terreno y seguimiento.</t>
  </si>
  <si>
    <t>Realizar propuesta del proceso de Onboarding completo, considerando etapas, módulos, flujos y tiempos. Se debe presentar: 1. Diseño y Carta Gantt con el proyecto 2. Realizar propuesta de flujo y kit de bienvenida para lanzar el 2023</t>
  </si>
  <si>
    <t>Garantizar que las NC de los productos recibidos como canje durante el mes, sean emitidas durante ese mismo mes.</t>
  </si>
  <si>
    <t>El logro de cada mes aporta en 9.09% al resultado (se cuenta desde febrero).</t>
  </si>
  <si>
    <t>"Porcentaje = (valor NC emitidas durante el mes)/(valor Canjes recibidos durante el mes) * Excluye los casos donde hace cambio producto por producto"</t>
  </si>
  <si>
    <t>Gestionar las 4 jornadas de destrucción acordadas con Novofarma durante el presente año.</t>
  </si>
  <si>
    <t>"Antes de cada proceso de destrucción: 1. OK a segregación de unidades Novartis/Axon 2. OK a cotización de servicio 3. Informe a Contabilidad para valorización"</t>
  </si>
  <si>
    <t>Axon debe participar en las 4 jornadas de destrucción acordadas con Novofarma: FEB, MAY, AGO, NOV (no incluye prod. controlado) - cada participación tiene un peso de 25% para el logro de este objetivo</t>
  </si>
  <si>
    <t>Mejorar la relación con proveedores extranjeros enviando antes del 6to día hábil de cada mes su informe respectivo de stocks y plan de compras.</t>
  </si>
  <si>
    <t>"Los proveedores a los que se tiene que enviar los reportes son: 1. Biocodex 2. Novozymes 3. Deerland 4. Lesvi Cada reporte mensual a cada proveedor enviado a tiempo aporta en 2.8% al resultado."</t>
  </si>
  <si>
    <t>El reporte debe enviarse como máximo el día hábil # 6 de cada mes</t>
  </si>
  <si>
    <t>Cumplir haciendo lo correcto en dos SPO críticos del área, MM y MG además del SPOde T&amp;E ( Rendición de gastos )</t>
  </si>
  <si>
    <t>0 desvíos graves y sin repeticiones y un máximo de 3 desvíos menores, sin repeticiones. en los monitoreos año 2022</t>
  </si>
  <si>
    <t>Apoyar activamente en los seguimientos de contrataciones de HCPs, material NP y eventos NP</t>
  </si>
  <si>
    <t>-Vigencia del material promocional. -Seguimiento con límites de tiempo de las contrataciones de los HCP. -Seguimiento de respuesta de correo información médica en tiempo: máximo de respuesta en 7 días corridos.</t>
  </si>
  <si>
    <t>-Revisión mensual de planilla de materiales. Se dará aviso por correo al área médica, notificando si existen o no materiales prontos a vencer (horizonte de dos meses). -Actualización continua de planillas de seguimiento para contrataciones y preguntas.</t>
  </si>
  <si>
    <t>15</t>
  </si>
  <si>
    <t>Coordinar los hitos de todos los eventos no promocionales asociados a productos de Novartis</t>
  </si>
  <si>
    <t>-Gestionar los documentos necesarios para su aprobación y cierre, en los plazos definidos por SOP.</t>
  </si>
  <si>
    <t>-Correos semanales con recordatorio de hitos según planificación. -Correos solicitando información pertinente a los implicados en el evento</t>
  </si>
  <si>
    <t>Organizar documentos de medical</t>
  </si>
  <si>
    <t>- Solicitar con la debida anticipación los CV de los HCP que no estén validados para evaluar su TIER. Las validaciones deben estar actualizadas (vigencia de un año desde la validación original). - Solicitar al menos una semana antes de un eventp, el envío de la presentación (en ppt o pdf) para dar la aprobación respectiva de acuerdo a los requerimientos de compliance. - Mantener un registro ordenado de los eventos y materiales no promocionales. - Coordinar el cierre oportuno de los eventos, considerando los plazos asociados</t>
  </si>
  <si>
    <t>- Respaldo de eventos y materiales en la planilla de seguimiento, alojada en el share de medical - Enviar recordatorio por mail, reiterando los plazos de cada hito. - Correo electrónico servirá como respaldo de petición de PPT.</t>
  </si>
  <si>
    <t>1)Revisión Trimestral del MS% de ventas (TD) y recetas. (Graficos de Target: Médicos del mercado relevante, médicos del Kardex, médicos que nos recetan Q1-Q3). 2) Evaluación Trimestral en terreno y escrita (Análisis de Target,Técnicas de venta, y producto ( &gt;85% de cumplimiento). 1) Alflorex 34% MS, Muno 20% MS y Perenteryl 65% MS. 2) &gt;85% cumplimiento.</t>
  </si>
  <si>
    <t>Organizar y gestionar el soporte médico científico requerido tanto por profesionales de la salud, colaboradores de fuerza de venta y pacientes que lo soliciten en relación a los productos de AxonPharma</t>
  </si>
  <si>
    <t>Búsqueda de la literatura científica más actualizada que responda a las solicitudes recibidas en relación a los productos de AxonPharma con una entrega rápida, clara y oportuna, de esta forma se busca fortalecer las relaciones entre Medical y clientes.</t>
  </si>
  <si>
    <t>A través de la elaboración de registro mensual de solicitudes/respuestas</t>
  </si>
  <si>
    <t>Realizar la revisión y cierre de los eventos no promocionales y materiales no promocionales asociados a productos de Novartis, realizados durante el segundo semestre del año 2022</t>
  </si>
  <si>
    <t>Revisión de los procesos que conllevan la planificación y realización de las actividades cuya responsabilidad reside en el área médica. De esta forma asegurar el cumplimiento de los lineamientos de Compliance y efectuar las correcciones pertinentes de forma oportuna</t>
  </si>
  <si>
    <t>Se confecciona planilla con listado de eventos y materiales, con checklist de compleción y observaciones. Dicha información es un reflejo del respaldo en Sharepoint.</t>
  </si>
  <si>
    <t>Realizar las solicitudes de eventos no promocionales con al menos 10 días hábiles de anticipación previo a su realización, durante el 2022</t>
  </si>
  <si>
    <t>Establecer un plazo mínimo previo para la realización de las solicitudes de los eventos no promocionales, esto con la finalidad de favorecer el flujo de los procesos y así cumplir de manera óptima los lineamientos de compliance.</t>
  </si>
  <si>
    <t>Se desarrolla una planilla con el registro de todos los eventos no promocionales del año. En ella se específica la fecha de solicitud y cierre, para mejorar el seguimiento. Los datos de la planilla serán concordantes con lo respaldado en el sharepoint.</t>
  </si>
  <si>
    <t>Cumplir con los objetivos comerciales del área de administración de ventas, haciendo lo correcto en la gestión de la venta de los Productos de Novartis.</t>
  </si>
  <si>
    <t>Responsable de seguimiento de ordenes de compra, despachos, actualización de precios, y todo proceso relacionado a la gestión de la venta.</t>
  </si>
  <si>
    <t>Medición mensual de la gestión de procesos de venta.</t>
  </si>
  <si>
    <t>Eficiencia en la gestión de licitaciones</t>
  </si>
  <si>
    <t>Implementar toda la gestión de identificación de licitaciones y oportunidades de negocio a través de convenios directos, cotizaciones y tratos directos, haciendo el correspondiente análisis, seguimiento y presentación de licitaciones y contratación con entidades públicas y privadas.</t>
  </si>
  <si>
    <t>Creación del SOP del área de licitaciones, emitiéndose antes de finalizado el año.</t>
  </si>
  <si>
    <t>FARMACIA</t>
  </si>
  <si>
    <t>TESORERIA</t>
  </si>
  <si>
    <t>REGULATORIOS</t>
  </si>
  <si>
    <t>HEAD</t>
  </si>
  <si>
    <t>VENTAS</t>
  </si>
  <si>
    <t>CHAIN</t>
  </si>
  <si>
    <t>ARTE</t>
  </si>
  <si>
    <t>GERENCIA</t>
  </si>
  <si>
    <t>DISTRITO</t>
  </si>
  <si>
    <t>CONTABLE</t>
  </si>
  <si>
    <t>MANAGER</t>
  </si>
  <si>
    <t>ESPECIALISTA</t>
  </si>
  <si>
    <t>DESIGNER</t>
  </si>
  <si>
    <t>OFFICER</t>
  </si>
  <si>
    <t>REGIONAL</t>
  </si>
  <si>
    <t>IT</t>
  </si>
  <si>
    <t>CONTABILIDAD</t>
  </si>
  <si>
    <t>ENTRENAMIENTO</t>
  </si>
  <si>
    <t>HUMANOS</t>
  </si>
  <si>
    <t>MEDICA</t>
  </si>
  <si>
    <t>SENIOR</t>
  </si>
  <si>
    <t>DIGITAL</t>
  </si>
  <si>
    <t>TALENTO</t>
  </si>
  <si>
    <t>INVENTARIOS</t>
  </si>
  <si>
    <t>LOGISTICA</t>
  </si>
  <si>
    <t>LICITACIONES</t>
  </si>
  <si>
    <t>JUNIOR</t>
  </si>
  <si>
    <t>ADMINISTRATIVA</t>
  </si>
  <si>
    <t>DATOS</t>
  </si>
  <si>
    <t>FARMACOVIGILANCIA</t>
  </si>
  <si>
    <t>FARMACIA TRAINEE</t>
  </si>
  <si>
    <t>ADVISOR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</si>
</sst>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Red]0"/>
  </numFmts>
  <fonts count="15" x14ac:knownFonts="1">
    <font>
      <sz val="11"/>
      <color theme="1"/>
      <name val="Calibri"/>
      <family val="2"/>
      <scheme val="minor"/>
    </font>
    <font>
      <b/>
      <sz val="8"/>
      <color indexed="81"/>
      <name val="Tahoma"/>
      <family val="2"/>
    </font>
    <font>
      <sz val="8"/>
      <color indexed="81"/>
      <name val="Tahoma"/>
      <family val="2"/>
    </font>
    <font>
      <u/>
      <sz val="11"/>
      <color theme="10"/>
      <name val="Calibri"/>
      <family val="2"/>
      <scheme val="minor"/>
    </font>
    <font>
      <sz val="9"/>
      <color theme="1"/>
      <name val="Calibri"/>
      <family val="2"/>
      <scheme val="minor"/>
    </font>
    <font>
      <sz val="8"/>
      <color theme="1"/>
      <name val="Calibri"/>
      <family val="2"/>
      <scheme val="minor"/>
    </font>
    <font>
      <sz val="8"/>
      <name val="Calibri"/>
      <family val="2"/>
      <scheme val="minor"/>
    </font>
    <font>
      <u/>
      <sz val="8"/>
      <name val="Calibri"/>
      <family val="2"/>
      <scheme val="minor"/>
    </font>
    <font>
      <sz val="8"/>
      <color rgb="FF000000"/>
      <name val="Calibri"/>
      <family val="2"/>
      <scheme val="minor"/>
    </font>
    <font>
      <b/>
      <sz val="9"/>
      <color indexed="81"/>
      <name val="Tahoma"/>
      <family val="2"/>
    </font>
    <font>
      <sz val="9"/>
      <color indexed="81"/>
      <name val="Tahoma"/>
      <family val="2"/>
    </font>
    <font>
      <sz val="8"/>
      <name val="Calibri"/>
      <family val="2"/>
    </font>
    <font>
      <sz val="8"/>
      <name val="Verdana"/>
      <family val="2"/>
    </font>
    <font>
      <b/>
      <sz val="8"/>
      <name val="Calibri"/>
      <family val="2"/>
      <scheme val="minor"/>
    </font>
    <font>
      <sz val="8"/>
      <color rgb="FF6A6A6A"/>
      <name val="Verdana"/>
      <family val="2"/>
    </font>
  </fonts>
  <fills count="6">
    <fill>
      <patternFill patternType="none"/>
    </fill>
    <fill>
      <patternFill patternType="gray125"/>
    </fill>
    <fill>
      <patternFill patternType="solid">
        <fgColor rgb="FFFFFFFF"/>
        <bgColor indexed="64"/>
      </patternFill>
    </fill>
    <fill>
      <patternFill patternType="solid">
        <fgColor theme="9"/>
        <bgColor indexed="64"/>
      </patternFill>
    </fill>
    <fill>
      <patternFill patternType="solid">
        <fgColor theme="8" tint="0.79998168889431442"/>
        <bgColor indexed="64"/>
      </patternFill>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medium">
        <color rgb="FFE2E2E2"/>
      </top>
      <bottom style="medium">
        <color rgb="FFE2E2E2"/>
      </bottom>
      <diagonal/>
    </border>
    <border>
      <left/>
      <right/>
      <top/>
      <bottom style="thin">
        <color indexed="64"/>
      </bottom>
      <diagonal/>
    </border>
  </borders>
  <cellStyleXfs count="2">
    <xf numFmtId="0" fontId="0" fillId="0" borderId="0"/>
    <xf numFmtId="0" fontId="3" fillId="0" borderId="0" applyNumberFormat="0" applyFill="0" applyBorder="0" applyAlignment="0" applyProtection="0"/>
  </cellStyleXfs>
  <cellXfs count="27">
    <xf numFmtId="0" fontId="0" fillId="0" borderId="0" xfId="0"/>
    <xf numFmtId="0" fontId="4" fillId="0" borderId="1" xfId="0" applyFont="1" applyBorder="1" applyAlignment="1">
      <alignment horizontal="center"/>
    </xf>
    <xf numFmtId="0" fontId="4" fillId="0" borderId="0" xfId="0" applyFont="1"/>
    <xf numFmtId="0" fontId="4" fillId="0" borderId="0" xfId="0" applyFont="1" applyAlignment="1">
      <alignment horizontal="center"/>
    </xf>
    <xf numFmtId="0" fontId="5" fillId="0" borderId="0" xfId="0" applyFont="1" applyAlignment="1">
      <alignment horizontal="left"/>
    </xf>
    <xf numFmtId="0" fontId="6" fillId="0" borderId="0" xfId="0" applyFont="1" applyAlignment="1">
      <alignment horizontal="left"/>
    </xf>
    <xf numFmtId="0" fontId="6" fillId="0" borderId="0" xfId="0" applyFont="1" applyAlignment="1">
      <alignment horizontal="left" vertical="center"/>
    </xf>
    <xf numFmtId="164" fontId="6" fillId="2" borderId="2" xfId="0" applyNumberFormat="1" applyFont="1" applyFill="1" applyBorder="1" applyAlignment="1">
      <alignment horizontal="left"/>
    </xf>
    <xf numFmtId="0" fontId="7" fillId="0" borderId="0" xfId="1" applyFont="1" applyFill="1" applyAlignment="1">
      <alignment horizontal="left" vertical="center"/>
    </xf>
    <xf numFmtId="49" fontId="6" fillId="0" borderId="0" xfId="0" applyNumberFormat="1" applyFont="1" applyAlignment="1">
      <alignment horizontal="left"/>
    </xf>
    <xf numFmtId="14" fontId="6" fillId="0" borderId="0" xfId="0" applyNumberFormat="1" applyFont="1" applyAlignment="1">
      <alignment horizontal="left"/>
    </xf>
    <xf numFmtId="0" fontId="8" fillId="0" borderId="0" xfId="0" applyFont="1" applyAlignment="1">
      <alignment horizontal="left"/>
    </xf>
    <xf numFmtId="0" fontId="5" fillId="0" borderId="3" xfId="0" applyFont="1" applyBorder="1" applyAlignment="1">
      <alignment horizontal="left"/>
    </xf>
    <xf numFmtId="1" fontId="6" fillId="0" borderId="0" xfId="0" applyNumberFormat="1" applyFont="1" applyAlignment="1">
      <alignment horizontal="left"/>
    </xf>
    <xf numFmtId="164" fontId="11" fillId="2" borderId="2" xfId="0" applyNumberFormat="1" applyFont="1" applyFill="1" applyBorder="1" applyAlignment="1">
      <alignment horizontal="left"/>
    </xf>
    <xf numFmtId="164" fontId="12" fillId="2" borderId="2" xfId="0" applyNumberFormat="1" applyFont="1" applyFill="1" applyBorder="1" applyAlignment="1">
      <alignment horizontal="left"/>
    </xf>
    <xf numFmtId="0" fontId="5" fillId="3" borderId="3" xfId="0" applyFont="1" applyFill="1" applyBorder="1" applyAlignment="1">
      <alignment horizontal="center"/>
    </xf>
    <xf numFmtId="0" fontId="5" fillId="4" borderId="3" xfId="0" applyFont="1" applyFill="1" applyBorder="1" applyAlignment="1">
      <alignment horizontal="center"/>
    </xf>
    <xf numFmtId="0" fontId="5" fillId="0" borderId="3" xfId="0" applyFont="1" applyBorder="1" applyAlignment="1">
      <alignment horizontal="center"/>
    </xf>
    <xf numFmtId="0" fontId="5" fillId="0" borderId="0" xfId="0" applyFont="1" applyAlignment="1">
      <alignment horizontal="center"/>
    </xf>
    <xf numFmtId="49" fontId="13" fillId="0" borderId="0" xfId="0" applyNumberFormat="1" applyFont="1" applyAlignment="1">
      <alignment horizontal="left" wrapText="1"/>
    </xf>
    <xf numFmtId="0" fontId="13" fillId="0" borderId="0" xfId="0" applyFont="1" applyAlignment="1">
      <alignment horizontal="left" wrapText="1"/>
    </xf>
    <xf numFmtId="0" fontId="13" fillId="0" borderId="0" xfId="0" applyFont="1" applyAlignment="1">
      <alignment horizontal="center" wrapText="1"/>
    </xf>
    <xf numFmtId="164" fontId="14" fillId="2" borderId="2" xfId="0" applyNumberFormat="1" applyFont="1" applyFill="1" applyBorder="1" applyAlignment="1">
      <alignment horizontal="right"/>
    </xf>
    <xf numFmtId="0" fontId="0" fillId="0" borderId="0" xfId="0" applyAlignment="1">
      <alignment horizontal="center"/>
    </xf>
    <xf numFmtId="1" fontId="6" fillId="5" borderId="2" xfId="0" applyNumberFormat="1" applyFont="1" applyFill="1" applyBorder="1" applyAlignment="1">
      <alignment horizontal="center"/>
    </xf>
    <xf numFmtId="164" fontId="14" fillId="2" borderId="0" xfId="0" applyNumberFormat="1" applyFont="1" applyFill="1" applyAlignment="1">
      <alignment horizontal="right"/>
    </xf>
  </cellXfs>
  <cellStyles count="2">
    <cellStyle name="Hipervínculo" xfId="1" builtinId="8"/>
    <cellStyle name="Normal" xfId="0" builtinId="0"/>
  </cellStyles>
  <dxfs count="75">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ont>
        <color rgb="FF9C5700"/>
      </font>
      <fill>
        <patternFill>
          <bgColor rgb="FFFFEB9C"/>
        </patternFill>
      </fill>
    </dxf>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ont>
        <color rgb="FF9C5700"/>
      </font>
      <fill>
        <patternFill>
          <bgColor rgb="FFFFEB9C"/>
        </patternFill>
      </fill>
    </dxf>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abyl/Documents/2-EVALUAR/1-MEXICO/3-SERVICIO%20AL%20CLIENTE/AXON%20PHARMA/Bases%20de%20datos%20Chile/LANZAMIENTO%20DE%20FIN%20DE%20A&#209;O/0DA4CA00"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GA PERSONAL"/>
      <sheetName val="BASE CLIENTE"/>
      <sheetName val="RELACIONES OBJETIVOS "/>
      <sheetName val="RELACIONES EVALUACIÓN"/>
      <sheetName val="OBJETIVOS APROBADOS"/>
      <sheetName val="OBJ ORIGINALES"/>
      <sheetName val="OBJ ORIG ESPECÍFICOS"/>
    </sheetNames>
    <sheetDataSet>
      <sheetData sheetId="0">
        <row r="2">
          <cell r="B2">
            <v>133686851</v>
          </cell>
          <cell r="C2" t="str">
            <v>LORETO ALEJANDRA</v>
          </cell>
          <cell r="D2" t="str">
            <v>FLORES</v>
          </cell>
          <cell r="E2" t="str">
            <v>lflores@axon-pharma.com</v>
          </cell>
          <cell r="F2" t="str">
            <v>CHILE</v>
          </cell>
          <cell r="G2"/>
          <cell r="H2" t="str">
            <v>REPRESENTANTE MEDICO /FARMACIA</v>
          </cell>
          <cell r="I2" t="str">
            <v>REPRESENTANTE MÉDICO</v>
          </cell>
          <cell r="J2">
            <v>136574124</v>
          </cell>
          <cell r="K2" t="str">
            <v>Juan Pablo Pizarro</v>
          </cell>
        </row>
        <row r="3">
          <cell r="B3">
            <v>136857053</v>
          </cell>
          <cell r="C3" t="str">
            <v>MARIA SOLEDAD</v>
          </cell>
          <cell r="D3" t="str">
            <v>RODRIGUEZ</v>
          </cell>
          <cell r="E3" t="str">
            <v>msrodriguez@axon-pharma.com</v>
          </cell>
          <cell r="F3" t="str">
            <v>CHILE</v>
          </cell>
          <cell r="G3"/>
          <cell r="H3" t="str">
            <v>REPRESENTANTE MEDICO /FARMACIA</v>
          </cell>
          <cell r="I3" t="str">
            <v>REPRESENTANTE MÉDICO</v>
          </cell>
          <cell r="J3">
            <v>103741106</v>
          </cell>
          <cell r="K3" t="str">
            <v>Francisco Rojas</v>
          </cell>
        </row>
        <row r="4">
          <cell r="B4">
            <v>166243394</v>
          </cell>
          <cell r="C4" t="str">
            <v>MERIBET CATALINA</v>
          </cell>
          <cell r="D4" t="str">
            <v>VILLABLANCA</v>
          </cell>
          <cell r="E4" t="str">
            <v>mvillablanca@axon-pharma.com</v>
          </cell>
          <cell r="F4" t="str">
            <v>CHILE</v>
          </cell>
          <cell r="G4"/>
          <cell r="H4" t="str">
            <v>REPRESENTANTE MEDICO /FARMACIA</v>
          </cell>
          <cell r="I4" t="str">
            <v>REPRESENTANTE MÉDICO</v>
          </cell>
          <cell r="J4">
            <v>136574124</v>
          </cell>
          <cell r="K4" t="str">
            <v>Juan Pablo Pizarro</v>
          </cell>
        </row>
        <row r="5">
          <cell r="B5">
            <v>157652176</v>
          </cell>
          <cell r="C5" t="str">
            <v>MAURICIO EDUARDO</v>
          </cell>
          <cell r="D5" t="str">
            <v>TRIGO</v>
          </cell>
          <cell r="E5" t="str">
            <v>mtrigo@axon-pharma.com</v>
          </cell>
          <cell r="F5" t="str">
            <v>CHILE</v>
          </cell>
          <cell r="G5"/>
          <cell r="H5" t="str">
            <v>JEFE DE TESORERIA</v>
          </cell>
          <cell r="I5" t="str">
            <v>JEFATURA</v>
          </cell>
          <cell r="J5">
            <v>134917695</v>
          </cell>
          <cell r="K5" t="str">
            <v>Alex Carreño</v>
          </cell>
        </row>
        <row r="6">
          <cell r="B6">
            <v>158992833</v>
          </cell>
          <cell r="C6" t="str">
            <v>BARBARA PAZ</v>
          </cell>
          <cell r="D6" t="str">
            <v>JAMET</v>
          </cell>
          <cell r="E6" t="str">
            <v>bjamet@axon-pharma.com</v>
          </cell>
          <cell r="F6" t="str">
            <v>CHILE</v>
          </cell>
          <cell r="G6"/>
          <cell r="H6" t="str">
            <v>REPRESENTANTE MEDICO /FARMACIA</v>
          </cell>
          <cell r="I6" t="str">
            <v>REPRESENTANTE MÉDICO</v>
          </cell>
          <cell r="J6">
            <v>103741106</v>
          </cell>
          <cell r="K6" t="str">
            <v>Francisco Rojas</v>
          </cell>
        </row>
        <row r="7">
          <cell r="B7">
            <v>160746386</v>
          </cell>
          <cell r="C7" t="str">
            <v>PAOLA ALEJANDRA</v>
          </cell>
          <cell r="D7" t="str">
            <v>CONTRERAS</v>
          </cell>
          <cell r="E7" t="str">
            <v>pcontreras@axon-pharma.com</v>
          </cell>
          <cell r="F7" t="str">
            <v>CHILE</v>
          </cell>
          <cell r="G7"/>
          <cell r="H7" t="str">
            <v>COORD. ASUNTOS REGULATORIOS</v>
          </cell>
          <cell r="I7" t="str">
            <v>COORDINADOR</v>
          </cell>
          <cell r="J7">
            <v>97120323</v>
          </cell>
          <cell r="K7" t="str">
            <v>Maria Kenesich</v>
          </cell>
        </row>
        <row r="8">
          <cell r="B8">
            <v>118295633</v>
          </cell>
          <cell r="C8" t="str">
            <v>MARIA MERCEDES</v>
          </cell>
          <cell r="D8" t="str">
            <v>KENESICH</v>
          </cell>
          <cell r="E8" t="str">
            <v>mkenesich@axon-pharma.com</v>
          </cell>
          <cell r="F8" t="str">
            <v>CHILE</v>
          </cell>
          <cell r="G8"/>
          <cell r="H8" t="str">
            <v>REG, REGULARORY AFFAIRS HEAD</v>
          </cell>
          <cell r="I8" t="str">
            <v>JEFATURA</v>
          </cell>
          <cell r="J8">
            <v>134917695</v>
          </cell>
          <cell r="K8" t="str">
            <v>Alex Carreño</v>
          </cell>
        </row>
        <row r="9">
          <cell r="B9">
            <v>139338243</v>
          </cell>
          <cell r="C9" t="str">
            <v>JOSE LUIS</v>
          </cell>
          <cell r="D9" t="str">
            <v>OTAROLA</v>
          </cell>
          <cell r="E9" t="str">
            <v>jotarola@axon-pharma.com</v>
          </cell>
          <cell r="F9" t="str">
            <v>CHILE</v>
          </cell>
          <cell r="G9"/>
          <cell r="H9" t="str">
            <v>GERENTE DE VENTAS</v>
          </cell>
          <cell r="I9" t="str">
            <v>GERENTE</v>
          </cell>
          <cell r="J9">
            <v>134917695</v>
          </cell>
          <cell r="K9" t="str">
            <v>Alex Carreño</v>
          </cell>
        </row>
        <row r="10">
          <cell r="B10">
            <v>137569116</v>
          </cell>
          <cell r="C10" t="str">
            <v>CARMEN GABRIELA</v>
          </cell>
          <cell r="D10" t="str">
            <v>AREVALO</v>
          </cell>
          <cell r="E10" t="str">
            <v>carevalo@axon-pharma.com</v>
          </cell>
          <cell r="F10" t="str">
            <v>CHILE</v>
          </cell>
          <cell r="G10"/>
          <cell r="H10" t="str">
            <v>REPRESENTANTE MEDICO /FARMACIA</v>
          </cell>
          <cell r="I10" t="str">
            <v>REPRESENTANTE MÉDICO</v>
          </cell>
          <cell r="J10">
            <v>70377810</v>
          </cell>
          <cell r="K10" t="str">
            <v>Leopoldo Brandenburg</v>
          </cell>
        </row>
        <row r="11">
          <cell r="B11">
            <v>132049602</v>
          </cell>
          <cell r="C11" t="str">
            <v>PAULA ANDREA</v>
          </cell>
          <cell r="D11" t="str">
            <v>LEYTON</v>
          </cell>
          <cell r="E11" t="str">
            <v>pleyton@axon-pharma.com</v>
          </cell>
          <cell r="F11" t="str">
            <v>CHILE</v>
          </cell>
          <cell r="G11"/>
          <cell r="H11" t="str">
            <v>COORDINADORA SUPPLY CHAIN</v>
          </cell>
          <cell r="I11" t="str">
            <v>COORDINADOR</v>
          </cell>
          <cell r="J11">
            <v>73010977</v>
          </cell>
          <cell r="K11" t="str">
            <v>Luis Sottovia</v>
          </cell>
        </row>
        <row r="12">
          <cell r="B12">
            <v>146319955</v>
          </cell>
          <cell r="C12" t="str">
            <v>ELSA MARIA</v>
          </cell>
          <cell r="D12" t="str">
            <v>VILLALOBOS</v>
          </cell>
          <cell r="E12" t="str">
            <v>evillalobos@axon-pharma.com</v>
          </cell>
          <cell r="F12" t="str">
            <v>CHILE</v>
          </cell>
          <cell r="G12"/>
          <cell r="H12" t="str">
            <v>DIRECTOR DE ARTE</v>
          </cell>
          <cell r="I12" t="str">
            <v>DIRECTOR</v>
          </cell>
          <cell r="J12">
            <v>130276172</v>
          </cell>
          <cell r="K12" t="str">
            <v>Consuelo Romero</v>
          </cell>
        </row>
        <row r="13">
          <cell r="B13">
            <v>260589679</v>
          </cell>
          <cell r="C13" t="str">
            <v>NATHALIA ANDREINA</v>
          </cell>
          <cell r="D13" t="str">
            <v>VECCHINI</v>
          </cell>
          <cell r="E13" t="str">
            <v>nvecchini@axon-pharma.com</v>
          </cell>
          <cell r="F13" t="str">
            <v>CHILE</v>
          </cell>
          <cell r="G13"/>
          <cell r="H13" t="str">
            <v>REPRESENTANTE MEDICO /FARMACIA</v>
          </cell>
          <cell r="I13" t="str">
            <v>REPRESENTANTE MÉDICO</v>
          </cell>
          <cell r="J13">
            <v>136574124</v>
          </cell>
          <cell r="K13" t="str">
            <v>Juan Pablo Pizarro</v>
          </cell>
        </row>
        <row r="14">
          <cell r="B14">
            <v>167427081</v>
          </cell>
          <cell r="C14" t="str">
            <v>NATHALIA CONSTANZA</v>
          </cell>
          <cell r="D14" t="str">
            <v>IGOR</v>
          </cell>
          <cell r="E14" t="str">
            <v>nigor@axon-pharma.com</v>
          </cell>
          <cell r="F14" t="str">
            <v>CHILE</v>
          </cell>
          <cell r="G14"/>
          <cell r="H14" t="str">
            <v>ASISTENTE EJECUTIVA DE GERENCIA</v>
          </cell>
          <cell r="I14" t="str">
            <v>ASISTENTE</v>
          </cell>
          <cell r="J14">
            <v>130276172</v>
          </cell>
          <cell r="K14" t="str">
            <v>Consuelo Romero</v>
          </cell>
        </row>
        <row r="15">
          <cell r="B15">
            <v>102134478</v>
          </cell>
          <cell r="C15" t="str">
            <v>MARIA ALEJANDRA</v>
          </cell>
          <cell r="D15" t="str">
            <v>JUICA</v>
          </cell>
          <cell r="E15" t="str">
            <v>ajuica@axon-pharma.com</v>
          </cell>
          <cell r="F15" t="str">
            <v>CHILE</v>
          </cell>
          <cell r="G15"/>
          <cell r="H15" t="str">
            <v>REPRESENTANTE MEDICO /FARMACIA</v>
          </cell>
          <cell r="I15" t="str">
            <v>REPRESENTANTE MÉDICO</v>
          </cell>
          <cell r="J15">
            <v>136574124</v>
          </cell>
          <cell r="K15" t="str">
            <v>Juan Pablo Pizarro</v>
          </cell>
        </row>
        <row r="16">
          <cell r="B16">
            <v>73122813</v>
          </cell>
          <cell r="C16" t="str">
            <v>ROXANA DEL CARMEN</v>
          </cell>
          <cell r="D16" t="str">
            <v>TAPIA</v>
          </cell>
          <cell r="E16" t="str">
            <v>rtapia@axon-pharma.com</v>
          </cell>
          <cell r="F16" t="str">
            <v>CHILE</v>
          </cell>
          <cell r="G16"/>
          <cell r="H16" t="str">
            <v>REPRESENTANTE MEDICO /FARMACIA</v>
          </cell>
          <cell r="I16" t="str">
            <v>REPRESENTANTE MÉDICO</v>
          </cell>
          <cell r="J16">
            <v>103965136</v>
          </cell>
          <cell r="K16" t="str">
            <v>Maria Teresa Lara</v>
          </cell>
        </row>
        <row r="17">
          <cell r="B17">
            <v>103741106</v>
          </cell>
          <cell r="C17" t="str">
            <v>FRANCISCO JAVIER</v>
          </cell>
          <cell r="D17" t="str">
            <v>ROJAS</v>
          </cell>
          <cell r="E17" t="str">
            <v>frojas@axon-pharma.com</v>
          </cell>
          <cell r="F17" t="str">
            <v>CHILE</v>
          </cell>
          <cell r="G17"/>
          <cell r="H17" t="str">
            <v>GERENTE DE DISTRITO</v>
          </cell>
          <cell r="I17" t="str">
            <v>GERENTE</v>
          </cell>
          <cell r="J17">
            <v>139338243</v>
          </cell>
          <cell r="K17" t="str">
            <v>Jose Luis Otarola</v>
          </cell>
        </row>
        <row r="18">
          <cell r="B18">
            <v>186204204</v>
          </cell>
          <cell r="C18" t="str">
            <v>PAOLA ALEJANDRA</v>
          </cell>
          <cell r="D18" t="str">
            <v>JARA</v>
          </cell>
          <cell r="E18" t="str">
            <v>pjara@axon-pharma.com</v>
          </cell>
          <cell r="F18" t="str">
            <v>CHILE</v>
          </cell>
          <cell r="G18"/>
          <cell r="H18" t="str">
            <v>ANALISTA CONTABLE</v>
          </cell>
          <cell r="I18" t="str">
            <v>ANALISTA</v>
          </cell>
          <cell r="J18">
            <v>156015539</v>
          </cell>
          <cell r="K18" t="str">
            <v>Carlos Olguin</v>
          </cell>
        </row>
        <row r="19">
          <cell r="B19">
            <v>121244330</v>
          </cell>
          <cell r="C19" t="str">
            <v>ANDRES ALEXIS</v>
          </cell>
          <cell r="D19" t="str">
            <v>HERNANDEZ</v>
          </cell>
          <cell r="E19" t="str">
            <v>ahernandez@axon-pharma.com</v>
          </cell>
          <cell r="F19" t="str">
            <v>CHILE</v>
          </cell>
          <cell r="G19"/>
          <cell r="H19" t="str">
            <v>REPRESENTANTE MEDICO /FARMACIA</v>
          </cell>
          <cell r="I19" t="str">
            <v>REPRESENTANTE MÉDICO</v>
          </cell>
          <cell r="J19">
            <v>103741106</v>
          </cell>
          <cell r="K19" t="str">
            <v>Francisco Rojas</v>
          </cell>
        </row>
        <row r="20">
          <cell r="B20" t="str">
            <v>025036265K</v>
          </cell>
          <cell r="C20" t="str">
            <v>MARIANA ALEJANDRA</v>
          </cell>
          <cell r="D20" t="str">
            <v>GUEDEZ</v>
          </cell>
          <cell r="E20" t="str">
            <v>mguedez@axon-pharma.com</v>
          </cell>
          <cell r="F20" t="str">
            <v>CHILE</v>
          </cell>
          <cell r="G20"/>
          <cell r="H20" t="str">
            <v>PRODUCT MANAGER</v>
          </cell>
          <cell r="I20" t="str">
            <v>JEFATURA</v>
          </cell>
          <cell r="J20">
            <v>130276172</v>
          </cell>
          <cell r="K20" t="str">
            <v>Consuelo Romero</v>
          </cell>
        </row>
        <row r="21">
          <cell r="B21">
            <v>116207109</v>
          </cell>
          <cell r="C21" t="str">
            <v>CYNTHIA SCARLETTE</v>
          </cell>
          <cell r="D21" t="str">
            <v>ALBORNOZ</v>
          </cell>
          <cell r="E21" t="str">
            <v>calbornoz@axon-pharma.com</v>
          </cell>
          <cell r="F21" t="str">
            <v>CHILE</v>
          </cell>
          <cell r="G21"/>
          <cell r="H21" t="str">
            <v>REPRESENTANTE MEDICO /FARMACIA</v>
          </cell>
          <cell r="I21" t="str">
            <v>REPRESENTANTE MÉDICO</v>
          </cell>
          <cell r="J21">
            <v>70377810</v>
          </cell>
          <cell r="K21" t="str">
            <v>Leopoldo Brandenburg</v>
          </cell>
        </row>
        <row r="22">
          <cell r="B22">
            <v>90659766</v>
          </cell>
          <cell r="C22" t="str">
            <v>PATRICIO ANTONIO</v>
          </cell>
          <cell r="D22" t="str">
            <v>AMBIADO</v>
          </cell>
          <cell r="E22" t="str">
            <v>pambiado@axon-pharma.com</v>
          </cell>
          <cell r="F22" t="str">
            <v>CHILE</v>
          </cell>
          <cell r="G22"/>
          <cell r="H22" t="str">
            <v>REPRESENTANTE MEDICO /FARMACIA</v>
          </cell>
          <cell r="I22" t="str">
            <v>REPRESENTANTE MÉDICO</v>
          </cell>
          <cell r="J22" t="str">
            <v>9970747K</v>
          </cell>
          <cell r="K22" t="str">
            <v>Arnaldo Castillo</v>
          </cell>
        </row>
        <row r="23">
          <cell r="B23">
            <v>104489575</v>
          </cell>
          <cell r="C23" t="str">
            <v>MARIA ELIANA</v>
          </cell>
          <cell r="D23" t="str">
            <v>CABRERA</v>
          </cell>
          <cell r="E23" t="str">
            <v>mcabrera@axon-pharma.com</v>
          </cell>
          <cell r="F23" t="str">
            <v>CHILE</v>
          </cell>
          <cell r="G23"/>
          <cell r="H23" t="str">
            <v>REPRESENTANTE MEDICO /ESPECIALISTA</v>
          </cell>
          <cell r="I23" t="str">
            <v>REPRESENTANTE MÉDICO</v>
          </cell>
          <cell r="J23">
            <v>136574124</v>
          </cell>
          <cell r="K23" t="str">
            <v>Juan Pablo Pizarro</v>
          </cell>
        </row>
        <row r="24">
          <cell r="B24">
            <v>90495119</v>
          </cell>
          <cell r="C24" t="str">
            <v>JAIME EDUARDO</v>
          </cell>
          <cell r="D24" t="str">
            <v>CARDENAS</v>
          </cell>
          <cell r="E24" t="str">
            <v>jecardenas@axon-pharma.com</v>
          </cell>
          <cell r="F24" t="str">
            <v>CHILE</v>
          </cell>
          <cell r="G24"/>
          <cell r="H24" t="str">
            <v>REPRESENTANTE MEDICO /FARMACIA</v>
          </cell>
          <cell r="I24" t="str">
            <v>REPRESENTANTE MÉDICO</v>
          </cell>
          <cell r="J24" t="str">
            <v>9970747K</v>
          </cell>
          <cell r="K24" t="str">
            <v>Arnaldo Castillo</v>
          </cell>
        </row>
        <row r="25">
          <cell r="B25">
            <v>135504696</v>
          </cell>
          <cell r="C25" t="str">
            <v>ENRIQUE  OCTAVIO</v>
          </cell>
          <cell r="D25" t="str">
            <v>DANES</v>
          </cell>
          <cell r="E25" t="str">
            <v>edanes@axon-pharma.com</v>
          </cell>
          <cell r="F25" t="str">
            <v>CHILE</v>
          </cell>
          <cell r="G25"/>
          <cell r="H25" t="str">
            <v>TRADE MARKETING MANAGER</v>
          </cell>
          <cell r="I25" t="str">
            <v>JEFATURA</v>
          </cell>
          <cell r="J25">
            <v>139338243</v>
          </cell>
          <cell r="K25" t="str">
            <v>Jose Luis Otarola</v>
          </cell>
        </row>
        <row r="26">
          <cell r="B26">
            <v>95000673</v>
          </cell>
          <cell r="C26" t="str">
            <v>MARCO MARCELO</v>
          </cell>
          <cell r="D26" t="str">
            <v>ORTIZ</v>
          </cell>
          <cell r="E26" t="str">
            <v>mortiz@axon-pharma.com</v>
          </cell>
          <cell r="F26" t="str">
            <v>CHILE</v>
          </cell>
          <cell r="G26"/>
          <cell r="H26" t="str">
            <v>REPRESENTANTE MEDICO /FARMACIA</v>
          </cell>
          <cell r="I26" t="str">
            <v>REPRESENTANTE MÉDICO</v>
          </cell>
          <cell r="J26" t="str">
            <v>9970747K</v>
          </cell>
          <cell r="K26" t="str">
            <v>Arnaldo Castillo</v>
          </cell>
        </row>
        <row r="27">
          <cell r="B27" t="str">
            <v>7775167K</v>
          </cell>
          <cell r="C27" t="str">
            <v>EDGARD WALTER</v>
          </cell>
          <cell r="D27" t="str">
            <v>PIÑA</v>
          </cell>
          <cell r="E27" t="str">
            <v>epina@axon-pharma.com</v>
          </cell>
          <cell r="F27" t="str">
            <v>CHILE</v>
          </cell>
          <cell r="G27"/>
          <cell r="H27" t="str">
            <v>REPRESENTANTE MEDICO /FARMACIA</v>
          </cell>
          <cell r="I27" t="str">
            <v>REPRESENTANTE MÉDICO</v>
          </cell>
          <cell r="J27">
            <v>70377810</v>
          </cell>
          <cell r="K27" t="str">
            <v>Leopoldo Brandenburg</v>
          </cell>
        </row>
        <row r="28">
          <cell r="B28">
            <v>87822109</v>
          </cell>
          <cell r="C28" t="str">
            <v>MARCELA BEATRIZ</v>
          </cell>
          <cell r="D28" t="str">
            <v>POZO</v>
          </cell>
          <cell r="E28" t="str">
            <v>mpozo@axon-pharma.com</v>
          </cell>
          <cell r="F28" t="str">
            <v>CHILE</v>
          </cell>
          <cell r="G28"/>
          <cell r="H28" t="str">
            <v>REPRESENTANTE MEDICO /FARMACIA</v>
          </cell>
          <cell r="I28" t="str">
            <v>REPRESENTANTE MÉDICO</v>
          </cell>
          <cell r="J28">
            <v>70377810</v>
          </cell>
          <cell r="K28" t="str">
            <v>Leopoldo Brandenburg</v>
          </cell>
        </row>
        <row r="29">
          <cell r="B29" t="str">
            <v>010462622K</v>
          </cell>
          <cell r="C29" t="str">
            <v>LUIS NIBALDO</v>
          </cell>
          <cell r="D29" t="str">
            <v>RUBIO</v>
          </cell>
          <cell r="E29" t="str">
            <v>lrubio@axon-pharma.com</v>
          </cell>
          <cell r="F29" t="str">
            <v>CHILE</v>
          </cell>
          <cell r="G29"/>
          <cell r="H29" t="str">
            <v>BUSINESS INTELLIGENCE MANAGER</v>
          </cell>
          <cell r="I29" t="str">
            <v>JEFATURA</v>
          </cell>
          <cell r="J29">
            <v>134917695</v>
          </cell>
          <cell r="K29" t="str">
            <v>Alex Carreño</v>
          </cell>
        </row>
        <row r="30">
          <cell r="B30">
            <v>155361352</v>
          </cell>
          <cell r="C30" t="str">
            <v>MARIA JOSE</v>
          </cell>
          <cell r="D30" t="str">
            <v>SILVA</v>
          </cell>
          <cell r="E30" t="str">
            <v>mjsilva@axon-pharma.com</v>
          </cell>
          <cell r="F30" t="str">
            <v>CHILE</v>
          </cell>
          <cell r="G30"/>
          <cell r="H30" t="str">
            <v>CROSSMEDIA DESIGNER</v>
          </cell>
          <cell r="I30" t="str">
            <v>ANALISTA</v>
          </cell>
          <cell r="J30">
            <v>130276172</v>
          </cell>
          <cell r="K30" t="str">
            <v>Consuelo Romero</v>
          </cell>
        </row>
        <row r="31">
          <cell r="B31" t="str">
            <v>15337354K</v>
          </cell>
          <cell r="C31" t="str">
            <v>LESLIE CAROLINA</v>
          </cell>
          <cell r="D31" t="str">
            <v>ARAVENA</v>
          </cell>
          <cell r="E31" t="str">
            <v>laravena@axon-pharma.com</v>
          </cell>
          <cell r="F31" t="str">
            <v>CHILE</v>
          </cell>
          <cell r="G31"/>
          <cell r="H31" t="str">
            <v>COMPLIANCE OFFICER</v>
          </cell>
          <cell r="I31" t="str">
            <v>ANALISTA</v>
          </cell>
          <cell r="J31">
            <v>134917695</v>
          </cell>
          <cell r="K31" t="str">
            <v>Alex Carreño</v>
          </cell>
        </row>
        <row r="32">
          <cell r="B32">
            <v>130383858</v>
          </cell>
          <cell r="C32" t="str">
            <v>NELSON MATIAS</v>
          </cell>
          <cell r="D32" t="str">
            <v>LINACRE</v>
          </cell>
          <cell r="E32" t="str">
            <v>mlinacre@axon-pharma.com</v>
          </cell>
          <cell r="F32" t="str">
            <v>CHILE</v>
          </cell>
          <cell r="G32"/>
          <cell r="H32" t="str">
            <v>REPRESENTANTE MEDICO /FARMACIA</v>
          </cell>
          <cell r="I32" t="str">
            <v>REPRESENTANTE MÉDICO</v>
          </cell>
          <cell r="J32">
            <v>70377810</v>
          </cell>
          <cell r="K32" t="str">
            <v>Leopoldo Brandenburg</v>
          </cell>
        </row>
        <row r="33">
          <cell r="B33">
            <v>131173407</v>
          </cell>
          <cell r="C33" t="str">
            <v>HUMBERTO DANIEL</v>
          </cell>
          <cell r="D33" t="str">
            <v>TORRES</v>
          </cell>
          <cell r="E33" t="str">
            <v>htorres@axon-pharma.com</v>
          </cell>
          <cell r="F33" t="str">
            <v>CHILE</v>
          </cell>
          <cell r="G33"/>
          <cell r="H33" t="str">
            <v>REPRESENTANTE MEDICO /FARMACIA</v>
          </cell>
          <cell r="I33" t="str">
            <v>REPRESENTANTE MÉDICO</v>
          </cell>
          <cell r="J33" t="str">
            <v>9970747K</v>
          </cell>
          <cell r="K33" t="str">
            <v>Arnaldo Castillo</v>
          </cell>
        </row>
        <row r="34">
          <cell r="B34">
            <v>134917695</v>
          </cell>
          <cell r="C34" t="str">
            <v>ALEX MANUEL</v>
          </cell>
          <cell r="D34" t="str">
            <v>CARREÑO</v>
          </cell>
          <cell r="E34" t="str">
            <v>acarreno@axon-pharma.com</v>
          </cell>
          <cell r="F34" t="str">
            <v>CHILE</v>
          </cell>
          <cell r="G34"/>
          <cell r="H34" t="str">
            <v>CFO REGIONAL</v>
          </cell>
          <cell r="I34" t="str">
            <v>DIRECTOR</v>
          </cell>
          <cell r="J34">
            <v>130276172</v>
          </cell>
          <cell r="K34" t="str">
            <v>Directorio</v>
          </cell>
        </row>
        <row r="35">
          <cell r="B35" t="str">
            <v>16150839K</v>
          </cell>
          <cell r="C35" t="str">
            <v>DANIEL ESTEBAN</v>
          </cell>
          <cell r="D35" t="str">
            <v>ARAYA</v>
          </cell>
          <cell r="E35" t="str">
            <v>daraya@axon-pharma.com</v>
          </cell>
          <cell r="F35" t="str">
            <v>CHILE</v>
          </cell>
          <cell r="G35"/>
          <cell r="H35" t="str">
            <v>ANALISTA SENIOR BI</v>
          </cell>
          <cell r="I35" t="str">
            <v>ANALISTA</v>
          </cell>
          <cell r="J35" t="str">
            <v>10462622K</v>
          </cell>
          <cell r="K35" t="str">
            <v>Luis Rubio</v>
          </cell>
        </row>
        <row r="36">
          <cell r="B36">
            <v>175775528</v>
          </cell>
          <cell r="C36" t="str">
            <v>MARCELO GABRIEL</v>
          </cell>
          <cell r="D36" t="str">
            <v>DIAZ</v>
          </cell>
          <cell r="E36" t="str">
            <v>mdiaz@axon-pharma.com</v>
          </cell>
          <cell r="F36" t="str">
            <v>CHILE</v>
          </cell>
          <cell r="G36"/>
          <cell r="H36" t="str">
            <v>COORDINADOR IT</v>
          </cell>
          <cell r="I36" t="str">
            <v>COORDINADOR</v>
          </cell>
          <cell r="J36" t="str">
            <v>10462622K</v>
          </cell>
          <cell r="K36" t="str">
            <v>Luis Rubio</v>
          </cell>
        </row>
        <row r="37">
          <cell r="B37">
            <v>156015539</v>
          </cell>
          <cell r="C37" t="str">
            <v>CARLOS FELIPE</v>
          </cell>
          <cell r="D37" t="str">
            <v>OLGUIN</v>
          </cell>
          <cell r="E37" t="str">
            <v>colguin@axon-pharma.com</v>
          </cell>
          <cell r="F37" t="str">
            <v>CHILE</v>
          </cell>
          <cell r="G37"/>
          <cell r="H37" t="str">
            <v>JEFE DE CONTABILIDAD</v>
          </cell>
          <cell r="I37" t="str">
            <v>JEFATURA</v>
          </cell>
          <cell r="J37">
            <v>134917695</v>
          </cell>
          <cell r="K37" t="str">
            <v>Alex Carreño</v>
          </cell>
        </row>
        <row r="38">
          <cell r="B38">
            <v>98076123</v>
          </cell>
          <cell r="C38" t="str">
            <v>JULIO CESAR</v>
          </cell>
          <cell r="D38" t="str">
            <v>GUTIERREZ</v>
          </cell>
          <cell r="E38" t="str">
            <v>jgutierrez@axon-pharma.com</v>
          </cell>
          <cell r="F38" t="str">
            <v>CHILE</v>
          </cell>
          <cell r="G38"/>
          <cell r="H38" t="str">
            <v>GERENTE DE ENTRENAMIENTO</v>
          </cell>
          <cell r="I38" t="str">
            <v>GERENTE</v>
          </cell>
          <cell r="J38">
            <v>139338243</v>
          </cell>
          <cell r="K38" t="str">
            <v>Jose Luis Otarola</v>
          </cell>
        </row>
        <row r="39">
          <cell r="B39">
            <v>136574124</v>
          </cell>
          <cell r="C39" t="str">
            <v>JUAN PABLO</v>
          </cell>
          <cell r="D39" t="str">
            <v>PIZARRO</v>
          </cell>
          <cell r="E39" t="str">
            <v>jpizarro@axon-pharma.com</v>
          </cell>
          <cell r="F39" t="str">
            <v>CHILE</v>
          </cell>
          <cell r="G39"/>
          <cell r="H39" t="str">
            <v>GERENTE DE DISTRITO</v>
          </cell>
          <cell r="I39" t="str">
            <v>GERENTE</v>
          </cell>
          <cell r="J39">
            <v>139338243</v>
          </cell>
          <cell r="K39" t="str">
            <v>Jose Luis Otarola</v>
          </cell>
        </row>
        <row r="40">
          <cell r="B40">
            <v>88040651</v>
          </cell>
          <cell r="C40" t="str">
            <v>LUIS ANTONIO</v>
          </cell>
          <cell r="D40" t="str">
            <v>ATIAS</v>
          </cell>
          <cell r="E40" t="str">
            <v>latias@axon-pharma.com</v>
          </cell>
          <cell r="F40" t="str">
            <v>CHILE</v>
          </cell>
          <cell r="G40"/>
          <cell r="H40" t="str">
            <v>REPRESENTANTE MEDICO /FARMACIA</v>
          </cell>
          <cell r="I40" t="str">
            <v>REPRESENTANTE MÉDICO</v>
          </cell>
          <cell r="J40" t="str">
            <v>9970747K</v>
          </cell>
          <cell r="K40" t="str">
            <v>Arnaldo Castillo</v>
          </cell>
        </row>
        <row r="41">
          <cell r="B41">
            <v>143715566</v>
          </cell>
          <cell r="C41" t="str">
            <v>PEDRO FRANCISCO</v>
          </cell>
          <cell r="D41" t="str">
            <v>PIZARRO</v>
          </cell>
          <cell r="E41" t="str">
            <v>ppizarro@axon-pharma.com</v>
          </cell>
          <cell r="F41" t="str">
            <v>CHILE</v>
          </cell>
          <cell r="G41"/>
          <cell r="H41" t="str">
            <v>REPRESENTANTE MEDICO /FARMACIA</v>
          </cell>
          <cell r="I41" t="str">
            <v>REPRESENTANTE MÉDICO</v>
          </cell>
          <cell r="J41">
            <v>70377810</v>
          </cell>
          <cell r="K41" t="str">
            <v>Leopoldo Brandenburg</v>
          </cell>
        </row>
        <row r="42">
          <cell r="B42">
            <v>97804303</v>
          </cell>
          <cell r="C42" t="str">
            <v>HECTOR GASTON</v>
          </cell>
          <cell r="D42" t="str">
            <v>SALINAS</v>
          </cell>
          <cell r="E42" t="str">
            <v>hsalinas@axon-pharma.com</v>
          </cell>
          <cell r="F42" t="str">
            <v>CHILE</v>
          </cell>
          <cell r="G42"/>
          <cell r="H42" t="str">
            <v>REPRESENTANTE MEDICO /FARMACIA</v>
          </cell>
          <cell r="I42" t="str">
            <v>REPRESENTANTE MÉDICO</v>
          </cell>
          <cell r="J42">
            <v>103965136</v>
          </cell>
          <cell r="K42" t="str">
            <v>Maria Teresa Lara</v>
          </cell>
        </row>
        <row r="43">
          <cell r="B43">
            <v>163806606</v>
          </cell>
          <cell r="C43" t="str">
            <v>KATHERINE ALEJANDRA</v>
          </cell>
          <cell r="D43" t="str">
            <v>ALAMOS</v>
          </cell>
          <cell r="E43" t="str">
            <v>kalamos@axon-pharma.com</v>
          </cell>
          <cell r="F43" t="str">
            <v>CHILE</v>
          </cell>
          <cell r="G43"/>
          <cell r="H43" t="str">
            <v>REPRESENTANTE MEDICO /FARMACIA</v>
          </cell>
          <cell r="I43" t="str">
            <v>REPRESENTANTE MÉDICO</v>
          </cell>
          <cell r="J43" t="str">
            <v>9970747K</v>
          </cell>
          <cell r="K43" t="str">
            <v>Arnaldo Castillo</v>
          </cell>
        </row>
        <row r="44">
          <cell r="B44">
            <v>90469177</v>
          </cell>
          <cell r="C44" t="str">
            <v>LUIS EDUARDO</v>
          </cell>
          <cell r="D44" t="str">
            <v>BARRERA</v>
          </cell>
          <cell r="E44" t="str">
            <v>lbarrera@axon-pharma.-com</v>
          </cell>
          <cell r="F44" t="str">
            <v>CHILE</v>
          </cell>
          <cell r="G44"/>
          <cell r="H44" t="str">
            <v>REPRESENTANTE MEDICO /FARMACIA</v>
          </cell>
          <cell r="I44" t="str">
            <v>REPRESENTANTE MÉDICO</v>
          </cell>
          <cell r="J44" t="str">
            <v>9970747K</v>
          </cell>
          <cell r="K44" t="str">
            <v>Arnaldo Castillo</v>
          </cell>
        </row>
        <row r="45">
          <cell r="B45">
            <v>54366043</v>
          </cell>
          <cell r="C45" t="str">
            <v>GLAUCO ANTONIO</v>
          </cell>
          <cell r="D45" t="str">
            <v>ARACENA</v>
          </cell>
          <cell r="E45" t="str">
            <v>garacena@axon-pharma.com</v>
          </cell>
          <cell r="F45" t="str">
            <v>CHILE</v>
          </cell>
          <cell r="G45"/>
          <cell r="H45" t="str">
            <v>MEDICAL MANAGER</v>
          </cell>
          <cell r="I45" t="str">
            <v>JEFATURA</v>
          </cell>
          <cell r="J45">
            <v>134917695</v>
          </cell>
          <cell r="K45" t="str">
            <v>Alex Carreño</v>
          </cell>
        </row>
        <row r="46">
          <cell r="B46">
            <v>130276172</v>
          </cell>
          <cell r="C46" t="str">
            <v>CONSUELO DEL PILAR</v>
          </cell>
          <cell r="D46" t="str">
            <v>ROMERO</v>
          </cell>
          <cell r="E46" t="str">
            <v>cromero@axon-pharma.com</v>
          </cell>
          <cell r="F46" t="str">
            <v>CHILE</v>
          </cell>
          <cell r="G46"/>
          <cell r="H46" t="str">
            <v>GERENTE DE RECURSOS HUMANOS</v>
          </cell>
          <cell r="I46" t="str">
            <v>GERENTE</v>
          </cell>
          <cell r="J46">
            <v>134917695</v>
          </cell>
          <cell r="K46" t="str">
            <v>Alex Carreño</v>
          </cell>
        </row>
        <row r="47">
          <cell r="B47" t="str">
            <v>17278612K</v>
          </cell>
          <cell r="C47" t="str">
            <v>EMMANUEL CHRISTIAN</v>
          </cell>
          <cell r="D47" t="str">
            <v>ROZAS</v>
          </cell>
          <cell r="E47" t="str">
            <v>erozas@axon-pharma.com</v>
          </cell>
          <cell r="F47" t="str">
            <v>CHILE</v>
          </cell>
          <cell r="G47"/>
          <cell r="H47" t="str">
            <v>REPRESENTANTE MEDICO /FARMACIA</v>
          </cell>
          <cell r="I47" t="str">
            <v>REPRESENTANTE MÉDICO</v>
          </cell>
          <cell r="J47">
            <v>70377810</v>
          </cell>
          <cell r="K47" t="str">
            <v>Leopoldo Brandenburg</v>
          </cell>
        </row>
        <row r="48">
          <cell r="B48">
            <v>212562181</v>
          </cell>
          <cell r="C48" t="str">
            <v>SOFIA CATALINA</v>
          </cell>
          <cell r="D48" t="str">
            <v>JORQUERA</v>
          </cell>
          <cell r="E48" t="str">
            <v>sjorquera@axon-pharma.com</v>
          </cell>
          <cell r="F48" t="str">
            <v>CHILE</v>
          </cell>
          <cell r="G48"/>
          <cell r="H48" t="str">
            <v>ASISTENTE DE DIRECCION MEDICA</v>
          </cell>
          <cell r="I48" t="str">
            <v>ASISTENTE</v>
          </cell>
          <cell r="J48">
            <v>54366043</v>
          </cell>
          <cell r="K48" t="str">
            <v>Glauco Aracena</v>
          </cell>
        </row>
        <row r="49">
          <cell r="B49">
            <v>97077681</v>
          </cell>
          <cell r="C49" t="str">
            <v>JOAQUIN ALEJANDRO</v>
          </cell>
          <cell r="D49" t="str">
            <v>VERDUGO</v>
          </cell>
          <cell r="E49" t="str">
            <v>jverdugo@axon-pharma.com</v>
          </cell>
          <cell r="F49" t="str">
            <v>CHILE</v>
          </cell>
          <cell r="G49"/>
          <cell r="H49" t="str">
            <v>REPRESENTANTE MEDICO /FARMACIA</v>
          </cell>
          <cell r="I49" t="str">
            <v>REPRESENTANTE MÉDICO</v>
          </cell>
          <cell r="J49">
            <v>103965136</v>
          </cell>
          <cell r="K49" t="str">
            <v>Maria Teresa Lara</v>
          </cell>
        </row>
        <row r="50">
          <cell r="B50">
            <v>177843652</v>
          </cell>
          <cell r="C50" t="str">
            <v>IGNACIO ALEJANDRO</v>
          </cell>
          <cell r="D50" t="str">
            <v>GUTIERREZ</v>
          </cell>
          <cell r="E50" t="str">
            <v>igutierrez@axon-pharma.com</v>
          </cell>
          <cell r="F50" t="str">
            <v>CHILE</v>
          </cell>
          <cell r="G50"/>
          <cell r="H50" t="str">
            <v>ANALISTA CONTABLE SENIOR</v>
          </cell>
          <cell r="I50" t="str">
            <v>ANALISTA</v>
          </cell>
          <cell r="J50">
            <v>156015539</v>
          </cell>
          <cell r="K50" t="str">
            <v>Carlos Olguin</v>
          </cell>
        </row>
        <row r="51">
          <cell r="B51">
            <v>103965136</v>
          </cell>
          <cell r="C51" t="str">
            <v>MARIA TERESA</v>
          </cell>
          <cell r="D51" t="str">
            <v>LARA</v>
          </cell>
          <cell r="E51" t="str">
            <v>mlara@axon-pharma.com</v>
          </cell>
          <cell r="F51" t="str">
            <v>CHILE</v>
          </cell>
          <cell r="G51"/>
          <cell r="H51" t="str">
            <v>GERENTE DE DISTRITO</v>
          </cell>
          <cell r="I51" t="str">
            <v>GERENTE</v>
          </cell>
          <cell r="J51">
            <v>139338243</v>
          </cell>
          <cell r="K51" t="str">
            <v>Jose Luis Otarola</v>
          </cell>
        </row>
        <row r="52">
          <cell r="B52" t="str">
            <v>009415488K</v>
          </cell>
          <cell r="C52" t="str">
            <v>CRISTIAN ALEXIS</v>
          </cell>
          <cell r="D52" t="str">
            <v>SCHUBERT</v>
          </cell>
          <cell r="E52" t="str">
            <v>cschubert@axon-pharma.com</v>
          </cell>
          <cell r="F52" t="str">
            <v>CHILE</v>
          </cell>
          <cell r="G52"/>
          <cell r="H52" t="str">
            <v>REPRESENTANTE MEDICO /FARMACIA</v>
          </cell>
          <cell r="I52" t="str">
            <v>REPRESENTANTE MÉDICO</v>
          </cell>
          <cell r="J52" t="str">
            <v>9970747K</v>
          </cell>
          <cell r="K52" t="str">
            <v>Arnaldo Castillo</v>
          </cell>
        </row>
        <row r="53">
          <cell r="B53">
            <v>98983732</v>
          </cell>
          <cell r="C53" t="str">
            <v>LILIANA VICTORIA</v>
          </cell>
          <cell r="D53" t="str">
            <v>NUÑEZ</v>
          </cell>
          <cell r="E53" t="str">
            <v>lnunez@axon-pharma.com</v>
          </cell>
          <cell r="F53" t="str">
            <v>CHILE</v>
          </cell>
          <cell r="G53"/>
          <cell r="H53" t="str">
            <v>PRODUCT MANAGER</v>
          </cell>
          <cell r="I53" t="str">
            <v>JEFATURA</v>
          </cell>
          <cell r="J53">
            <v>130276172</v>
          </cell>
          <cell r="K53" t="str">
            <v>Consuelo Romero</v>
          </cell>
        </row>
        <row r="54">
          <cell r="B54">
            <v>184656981</v>
          </cell>
          <cell r="C54" t="str">
            <v>MARIA CONSTANZA</v>
          </cell>
          <cell r="D54" t="str">
            <v>FUENTES</v>
          </cell>
          <cell r="E54" t="str">
            <v>mfuentes@axon-pharma.com</v>
          </cell>
          <cell r="F54" t="str">
            <v>CHILE</v>
          </cell>
          <cell r="G54"/>
          <cell r="H54" t="str">
            <v>PRODUCT MANAGER</v>
          </cell>
          <cell r="I54" t="str">
            <v>JEFATURA</v>
          </cell>
          <cell r="J54">
            <v>130276172</v>
          </cell>
          <cell r="K54" t="str">
            <v>Consuelo Romero</v>
          </cell>
        </row>
        <row r="55">
          <cell r="B55">
            <v>192446872</v>
          </cell>
          <cell r="C55" t="str">
            <v>JOSE PATRICIO</v>
          </cell>
          <cell r="D55" t="str">
            <v>BRIONES</v>
          </cell>
          <cell r="E55" t="str">
            <v>jbriones@axon-pharma.com</v>
          </cell>
          <cell r="F55" t="str">
            <v>CHILE</v>
          </cell>
          <cell r="G55"/>
          <cell r="H55" t="str">
            <v>ASISTENTE SUPPLY CHAIN</v>
          </cell>
          <cell r="I55" t="str">
            <v>ASISTENTE</v>
          </cell>
          <cell r="J55">
            <v>73010977</v>
          </cell>
          <cell r="K55" t="str">
            <v>Luis Sottovia</v>
          </cell>
        </row>
        <row r="56">
          <cell r="B56">
            <v>70377810</v>
          </cell>
          <cell r="C56" t="str">
            <v>LEOPOLDO ENRIQUE</v>
          </cell>
          <cell r="D56" t="str">
            <v xml:space="preserve">BRANDENBURG </v>
          </cell>
          <cell r="E56" t="str">
            <v>lbrandenburg@axon-pharma.com</v>
          </cell>
          <cell r="F56" t="str">
            <v>CHILE</v>
          </cell>
          <cell r="G56"/>
          <cell r="H56" t="str">
            <v>GERENTE DE DISTRITO</v>
          </cell>
          <cell r="I56" t="str">
            <v>GERENTE</v>
          </cell>
          <cell r="J56">
            <v>139338243</v>
          </cell>
          <cell r="K56" t="str">
            <v>Jose Luis Otarola</v>
          </cell>
        </row>
        <row r="57">
          <cell r="B57">
            <v>161405728</v>
          </cell>
          <cell r="C57" t="str">
            <v>CARLOS GUSTAVO</v>
          </cell>
          <cell r="D57" t="str">
            <v>CONCHA</v>
          </cell>
          <cell r="E57" t="str">
            <v>cconcha@axon-pharma.com</v>
          </cell>
          <cell r="F57" t="str">
            <v>CHILE</v>
          </cell>
          <cell r="G57"/>
          <cell r="H57" t="str">
            <v>COORDINADOR DE ADMINISTRACION Y VENTAS</v>
          </cell>
          <cell r="I57" t="str">
            <v>COORDINADOR</v>
          </cell>
          <cell r="J57">
            <v>139338243</v>
          </cell>
          <cell r="K57" t="str">
            <v>Jose Luis Otarola</v>
          </cell>
        </row>
        <row r="58">
          <cell r="B58">
            <v>89533813</v>
          </cell>
          <cell r="C58" t="str">
            <v>JOSE DAVID</v>
          </cell>
          <cell r="D58" t="str">
            <v>SERRANO</v>
          </cell>
          <cell r="E58" t="str">
            <v>dserrano@axon-pharma.com</v>
          </cell>
          <cell r="F58" t="str">
            <v>CHILE</v>
          </cell>
          <cell r="G58"/>
          <cell r="H58" t="str">
            <v>REPRESENTANTE MEDICO /FARMACIA</v>
          </cell>
          <cell r="I58" t="str">
            <v>REPRESENTANTE MÉDICO</v>
          </cell>
          <cell r="J58">
            <v>103965136</v>
          </cell>
          <cell r="K58" t="str">
            <v>Maria Teresa Lara</v>
          </cell>
        </row>
        <row r="59">
          <cell r="B59">
            <v>185331547</v>
          </cell>
          <cell r="C59" t="str">
            <v>CAMILA FERNANDA</v>
          </cell>
          <cell r="D59" t="str">
            <v>CORNEJO</v>
          </cell>
          <cell r="E59" t="str">
            <v>ccornejo@axon-pharma.com</v>
          </cell>
          <cell r="F59" t="str">
            <v>CHILE</v>
          </cell>
          <cell r="G59"/>
          <cell r="H59" t="str">
            <v>REPRESENTANTE MEDICO /FARMACIA</v>
          </cell>
          <cell r="I59" t="str">
            <v>REPRESENTANTE MÉDICO</v>
          </cell>
          <cell r="J59">
            <v>103741106</v>
          </cell>
          <cell r="K59" t="str">
            <v>Francisco Rojas</v>
          </cell>
        </row>
        <row r="60">
          <cell r="B60">
            <v>132711682</v>
          </cell>
          <cell r="C60" t="str">
            <v>LAURA ANDREA</v>
          </cell>
          <cell r="D60" t="str">
            <v>MENDOZA</v>
          </cell>
          <cell r="E60" t="str">
            <v>lmendoza@axon-pharma.com</v>
          </cell>
          <cell r="F60" t="str">
            <v>CHILE</v>
          </cell>
          <cell r="G60"/>
          <cell r="H60" t="str">
            <v>REPRESENTANTE MEDICO /FARMACIA</v>
          </cell>
          <cell r="I60" t="str">
            <v>REPRESENTANTE MÉDICO</v>
          </cell>
          <cell r="J60">
            <v>136574124</v>
          </cell>
          <cell r="K60" t="str">
            <v>Juan Pablo Pizarro</v>
          </cell>
        </row>
        <row r="61">
          <cell r="B61" t="str">
            <v>14045110K</v>
          </cell>
          <cell r="C61" t="str">
            <v>KAREN MARION</v>
          </cell>
          <cell r="D61" t="str">
            <v>SAEZ</v>
          </cell>
          <cell r="E61" t="str">
            <v>ksaez@axon-pharma.com</v>
          </cell>
          <cell r="F61" t="str">
            <v>CHILE</v>
          </cell>
          <cell r="G61"/>
          <cell r="H61" t="str">
            <v>REPRESENTANTE MEDICO /FARMACIA</v>
          </cell>
          <cell r="I61" t="str">
            <v>REPRESENTANTE MÉDICO</v>
          </cell>
          <cell r="J61">
            <v>136574124</v>
          </cell>
          <cell r="K61" t="str">
            <v>Juan Pablo Pizarro</v>
          </cell>
        </row>
        <row r="62">
          <cell r="B62">
            <v>180370994</v>
          </cell>
          <cell r="C62" t="str">
            <v>EVELYN JUDIT</v>
          </cell>
          <cell r="D62" t="str">
            <v>BADIA</v>
          </cell>
          <cell r="E62" t="str">
            <v>ebadia@axon-pharma.com</v>
          </cell>
          <cell r="F62" t="str">
            <v>CHILE</v>
          </cell>
          <cell r="G62"/>
          <cell r="H62" t="str">
            <v>ANALISTA CONTABLE SENIOR</v>
          </cell>
          <cell r="I62" t="str">
            <v>ANALISTA</v>
          </cell>
          <cell r="J62">
            <v>156015539</v>
          </cell>
          <cell r="K62" t="str">
            <v>Carlos Olguin</v>
          </cell>
        </row>
        <row r="63">
          <cell r="B63">
            <v>130840000</v>
          </cell>
          <cell r="C63" t="str">
            <v>IVAN ENRIQUE</v>
          </cell>
          <cell r="D63" t="str">
            <v>RIVERA</v>
          </cell>
          <cell r="E63" t="str">
            <v>irivera@axon-pharma.com</v>
          </cell>
          <cell r="F63" t="str">
            <v>CHILE</v>
          </cell>
          <cell r="G63"/>
          <cell r="H63" t="str">
            <v>REPRESENTANTE MEDICO /FARMACIA</v>
          </cell>
          <cell r="I63" t="str">
            <v>REPRESENTANTE MÉDICO</v>
          </cell>
          <cell r="J63">
            <v>103741106</v>
          </cell>
          <cell r="K63" t="str">
            <v>Francisco Rojas</v>
          </cell>
        </row>
        <row r="64">
          <cell r="B64">
            <v>116828677</v>
          </cell>
          <cell r="C64" t="str">
            <v>PATRICIA DEL CARMEN</v>
          </cell>
          <cell r="D64" t="str">
            <v>ULLOA</v>
          </cell>
          <cell r="E64" t="str">
            <v>pulloa@axon-pharma.com</v>
          </cell>
          <cell r="F64" t="str">
            <v>CHILE</v>
          </cell>
          <cell r="G64"/>
          <cell r="H64" t="str">
            <v>REPRESENTANTE MEDICO /FARMACIA</v>
          </cell>
          <cell r="I64" t="str">
            <v>REPRESENTANTE MÉDICO</v>
          </cell>
          <cell r="J64">
            <v>103965136</v>
          </cell>
          <cell r="K64" t="str">
            <v>Maria Teresa Lara</v>
          </cell>
        </row>
        <row r="65">
          <cell r="B65">
            <v>90979922</v>
          </cell>
          <cell r="C65" t="str">
            <v>STELLA VALENTINA</v>
          </cell>
          <cell r="D65" t="str">
            <v>ORTIZ</v>
          </cell>
          <cell r="E65" t="str">
            <v>sortiz@axon-pharma.com</v>
          </cell>
          <cell r="F65" t="str">
            <v>CHILE</v>
          </cell>
          <cell r="G65"/>
          <cell r="H65" t="str">
            <v>REPRESENTANTE MEDICO /FARMACIA</v>
          </cell>
          <cell r="I65" t="str">
            <v>REPRESENTANTE MÉDICO</v>
          </cell>
          <cell r="J65">
            <v>136574124</v>
          </cell>
          <cell r="K65" t="str">
            <v>Juan Pablo Pizarro</v>
          </cell>
        </row>
        <row r="66">
          <cell r="B66">
            <v>158405598</v>
          </cell>
          <cell r="C66" t="str">
            <v>GONZALO IGNACIO</v>
          </cell>
          <cell r="D66" t="str">
            <v>NAVARRO</v>
          </cell>
          <cell r="E66" t="str">
            <v>gnavarro@axon-pharma.com</v>
          </cell>
          <cell r="F66" t="str">
            <v>CHILE</v>
          </cell>
          <cell r="G66"/>
          <cell r="H66" t="str">
            <v>GERENTE DE MARKETING DIGITAL</v>
          </cell>
          <cell r="I66" t="str">
            <v>GERENTE</v>
          </cell>
          <cell r="J66">
            <v>130276172</v>
          </cell>
          <cell r="K66" t="str">
            <v>Consuelo Romero</v>
          </cell>
        </row>
        <row r="67">
          <cell r="B67" t="str">
            <v>18936234k</v>
          </cell>
          <cell r="C67" t="str">
            <v>PAULA</v>
          </cell>
          <cell r="D67" t="str">
            <v>COROVIC</v>
          </cell>
          <cell r="E67" t="str">
            <v>pcorovic@axon-pharma.com</v>
          </cell>
          <cell r="F67" t="str">
            <v>CHILE</v>
          </cell>
          <cell r="G67"/>
          <cell r="H67" t="str">
            <v>ANALISTA ATRACCIÓN Y DESARROLLO DE TALENTO</v>
          </cell>
          <cell r="I67" t="str">
            <v>ANALISTA</v>
          </cell>
          <cell r="J67">
            <v>130276172</v>
          </cell>
          <cell r="K67" t="str">
            <v>Consuelo Romero</v>
          </cell>
        </row>
        <row r="68">
          <cell r="B68">
            <v>114048119</v>
          </cell>
          <cell r="C68" t="str">
            <v>FABIAN EDISON</v>
          </cell>
          <cell r="D68" t="str">
            <v>MORALES</v>
          </cell>
          <cell r="E68" t="str">
            <v>fmorales@axon-pharma.com</v>
          </cell>
          <cell r="F68" t="str">
            <v>CHILE</v>
          </cell>
          <cell r="G68"/>
          <cell r="H68" t="str">
            <v>ANALISTA DE INVENTARIOS</v>
          </cell>
          <cell r="I68" t="str">
            <v>ANALISTA</v>
          </cell>
          <cell r="J68">
            <v>156015539</v>
          </cell>
          <cell r="K68" t="str">
            <v>Carlos Olguin</v>
          </cell>
        </row>
        <row r="69">
          <cell r="B69">
            <v>73010977</v>
          </cell>
          <cell r="C69" t="str">
            <v>LUIS JORGE</v>
          </cell>
          <cell r="D69" t="str">
            <v>SOTTOVIA</v>
          </cell>
          <cell r="E69" t="str">
            <v>lsottovia@axon-pharma.com</v>
          </cell>
          <cell r="F69" t="str">
            <v>CHILE</v>
          </cell>
          <cell r="G69"/>
          <cell r="H69" t="str">
            <v>GERENTE DE LOGISTICA</v>
          </cell>
          <cell r="I69" t="str">
            <v>GERENTE</v>
          </cell>
          <cell r="J69">
            <v>134917695</v>
          </cell>
          <cell r="K69" t="str">
            <v>Alex Carreño</v>
          </cell>
        </row>
        <row r="70">
          <cell r="B70">
            <v>267949042</v>
          </cell>
          <cell r="C70" t="str">
            <v>ZULMA PATRICIA</v>
          </cell>
          <cell r="D70" t="str">
            <v>JIMENEZ</v>
          </cell>
          <cell r="E70" t="str">
            <v>zjimenez@axon-pharma.com</v>
          </cell>
          <cell r="F70" t="str">
            <v>CHILE</v>
          </cell>
          <cell r="G70"/>
          <cell r="H70" t="str">
            <v>ANALISTA DE VENTAS Y LICITACIONES</v>
          </cell>
          <cell r="I70" t="str">
            <v>ANALISTA</v>
          </cell>
          <cell r="J70">
            <v>161405728</v>
          </cell>
          <cell r="K70" t="str">
            <v>Carlos Concha</v>
          </cell>
        </row>
        <row r="71">
          <cell r="B71">
            <v>198258326</v>
          </cell>
          <cell r="C71" t="str">
            <v>CAMILA ALEJANDRA</v>
          </cell>
          <cell r="D71" t="str">
            <v>TORRES</v>
          </cell>
          <cell r="E71" t="str">
            <v>ctorres@axon-pharma.com</v>
          </cell>
          <cell r="F71" t="str">
            <v>CHILE</v>
          </cell>
          <cell r="G71"/>
          <cell r="H71" t="str">
            <v>ANALISTA DE MARKETING JUNIOR</v>
          </cell>
          <cell r="I71" t="str">
            <v>ANALISTA</v>
          </cell>
          <cell r="J71">
            <v>130276172</v>
          </cell>
          <cell r="K71" t="str">
            <v>Consuelo Romero</v>
          </cell>
        </row>
        <row r="72">
          <cell r="B72">
            <v>161004960</v>
          </cell>
          <cell r="C72" t="str">
            <v>MONICA DANIELA</v>
          </cell>
          <cell r="D72" t="str">
            <v>ESPINOZA</v>
          </cell>
          <cell r="E72" t="str">
            <v>mespinoza@axon-pharma.com</v>
          </cell>
          <cell r="F72" t="str">
            <v>CHILE</v>
          </cell>
          <cell r="G72"/>
          <cell r="H72" t="str">
            <v>ASISTENTE ADMINISTRATIVA</v>
          </cell>
          <cell r="I72" t="str">
            <v>ASISTENTE</v>
          </cell>
          <cell r="J72">
            <v>167427081</v>
          </cell>
          <cell r="K72" t="str">
            <v>Nathalia Igor</v>
          </cell>
        </row>
        <row r="73">
          <cell r="B73" t="str">
            <v>26693551K</v>
          </cell>
          <cell r="C73" t="str">
            <v>BILEIDY DEL CARMEN</v>
          </cell>
          <cell r="D73" t="str">
            <v>MORILLO</v>
          </cell>
          <cell r="E73" t="str">
            <v>bmorillo@axon-pharma.com</v>
          </cell>
          <cell r="F73" t="str">
            <v>CHILE</v>
          </cell>
          <cell r="G73"/>
          <cell r="H73" t="str">
            <v>ASISTENTE CONTABLE</v>
          </cell>
          <cell r="I73" t="str">
            <v>ASISTENTE</v>
          </cell>
          <cell r="J73">
            <v>156015539</v>
          </cell>
          <cell r="K73" t="str">
            <v>Carlos Olguin</v>
          </cell>
        </row>
        <row r="74">
          <cell r="B74">
            <v>172731309</v>
          </cell>
          <cell r="C74" t="str">
            <v>FELIPE IGNACIO</v>
          </cell>
          <cell r="D74" t="str">
            <v>SANTANA</v>
          </cell>
          <cell r="E74" t="str">
            <v>fsantana@axon-pharma.com</v>
          </cell>
          <cell r="F74" t="str">
            <v>CHILE</v>
          </cell>
          <cell r="G74"/>
          <cell r="H74" t="str">
            <v>ANALISTA DE BASES DE DATOS</v>
          </cell>
          <cell r="I74" t="str">
            <v>ANALISTA</v>
          </cell>
          <cell r="J74" t="str">
            <v>10462622K</v>
          </cell>
          <cell r="K74" t="str">
            <v>Luis Rubio</v>
          </cell>
        </row>
        <row r="75">
          <cell r="B75">
            <v>170859634</v>
          </cell>
          <cell r="C75" t="str">
            <v>MACARENA VICTORIA</v>
          </cell>
          <cell r="D75" t="str">
            <v>CORRALES</v>
          </cell>
          <cell r="E75" t="str">
            <v>mcorrales@axon-pharma.com</v>
          </cell>
          <cell r="F75" t="str">
            <v>CHILE</v>
          </cell>
          <cell r="G75"/>
          <cell r="H75" t="str">
            <v>PRODUCT MANAGER SENIOR</v>
          </cell>
          <cell r="I75" t="str">
            <v>JEFATURA</v>
          </cell>
          <cell r="J75">
            <v>130276172</v>
          </cell>
          <cell r="K75" t="str">
            <v>Consuelo Romero</v>
          </cell>
        </row>
        <row r="76">
          <cell r="B76" t="str">
            <v>17042087K</v>
          </cell>
          <cell r="C76" t="str">
            <v>CLAUDIA ALEJANDRA</v>
          </cell>
          <cell r="D76" t="str">
            <v>BARRERA</v>
          </cell>
          <cell r="E76" t="str">
            <v>cbarrera@axon-pharma.com</v>
          </cell>
          <cell r="F76" t="str">
            <v>CHILE</v>
          </cell>
          <cell r="G76"/>
          <cell r="H76" t="str">
            <v>REPRESENTANTE MEDICO /FARMACIA</v>
          </cell>
          <cell r="I76" t="str">
            <v>REPRESENTANTE MÉDICO</v>
          </cell>
          <cell r="J76">
            <v>103741106</v>
          </cell>
          <cell r="K76" t="str">
            <v>Francisco Rojas</v>
          </cell>
        </row>
        <row r="77">
          <cell r="B77">
            <v>138946908</v>
          </cell>
          <cell r="C77" t="str">
            <v>SILVANNA VERONICA</v>
          </cell>
          <cell r="D77" t="str">
            <v>CORTES</v>
          </cell>
          <cell r="E77" t="str">
            <v>scortes@axon-pharma.com</v>
          </cell>
          <cell r="F77" t="str">
            <v>CHILE</v>
          </cell>
          <cell r="G77"/>
          <cell r="H77" t="str">
            <v>COORDINADORA DE ASUNTOS REGULATORIOS Y FARMACOVIGILANCIA</v>
          </cell>
          <cell r="I77" t="str">
            <v>COORDINADORA</v>
          </cell>
          <cell r="J77">
            <v>97120323</v>
          </cell>
          <cell r="K77" t="str">
            <v>Maria Kenesich</v>
          </cell>
        </row>
        <row r="78">
          <cell r="B78">
            <v>157359940</v>
          </cell>
          <cell r="C78" t="str">
            <v>ANDREA PAZ</v>
          </cell>
          <cell r="D78" t="str">
            <v>FROSCHKE</v>
          </cell>
          <cell r="E78" t="str">
            <v>afroschke@axon-pharma.com</v>
          </cell>
          <cell r="F78" t="str">
            <v>CHILE</v>
          </cell>
          <cell r="G78"/>
          <cell r="H78" t="str">
            <v>REPRESENTANTE MEDICO /FARMACIA</v>
          </cell>
          <cell r="I78" t="str">
            <v>REPRESENTANTE MÉDICO</v>
          </cell>
          <cell r="J78">
            <v>70377810</v>
          </cell>
          <cell r="K78" t="str">
            <v>Leopoldo Brandenburg</v>
          </cell>
        </row>
        <row r="79">
          <cell r="B79">
            <v>186376927</v>
          </cell>
          <cell r="C79" t="str">
            <v>MARIA FRANCISCA</v>
          </cell>
          <cell r="D79" t="str">
            <v>MUÑOZ</v>
          </cell>
          <cell r="E79" t="str">
            <v>mmunoz@axon-pharma.com</v>
          </cell>
          <cell r="F79" t="str">
            <v>CHILE</v>
          </cell>
          <cell r="G79"/>
          <cell r="H79" t="str">
            <v>ANALISTA DE COMPLIANCE</v>
          </cell>
          <cell r="I79" t="str">
            <v>ANALISTA</v>
          </cell>
          <cell r="J79">
            <v>130276172</v>
          </cell>
          <cell r="K79" t="str">
            <v>Consuelo Romero</v>
          </cell>
        </row>
        <row r="80">
          <cell r="B80">
            <v>155197633</v>
          </cell>
          <cell r="C80" t="str">
            <v>JOAN LETICIA</v>
          </cell>
          <cell r="D80" t="str">
            <v>ESPINOZA</v>
          </cell>
          <cell r="E80" t="str">
            <v>lespinoza@axon-pharma.com</v>
          </cell>
          <cell r="F80" t="str">
            <v>CHILE</v>
          </cell>
          <cell r="G80"/>
          <cell r="H80" t="str">
            <v>REPRESENTANTE MEDICO /FARMACIA TRAINEE</v>
          </cell>
          <cell r="I80" t="str">
            <v>REPRESENTANTE MÉDICO</v>
          </cell>
          <cell r="J80" t="str">
            <v>9970747K</v>
          </cell>
          <cell r="K80" t="str">
            <v>Arnaldo Castillo</v>
          </cell>
        </row>
        <row r="81">
          <cell r="B81">
            <v>258624734</v>
          </cell>
          <cell r="C81" t="str">
            <v>MEIBIS GRACIELA</v>
          </cell>
          <cell r="D81" t="str">
            <v>LINERO</v>
          </cell>
          <cell r="E81" t="str">
            <v>mlinero@axon-pharma.com</v>
          </cell>
          <cell r="F81" t="str">
            <v>CHILE</v>
          </cell>
          <cell r="G81"/>
          <cell r="H81" t="str">
            <v>REPRESENTANTE MEDICO /FARMACIA</v>
          </cell>
          <cell r="I81" t="str">
            <v>REPRESENTANTE MÉDICO</v>
          </cell>
          <cell r="J81">
            <v>136574124</v>
          </cell>
          <cell r="K81" t="str">
            <v>Juan Pablo Pizarro</v>
          </cell>
        </row>
        <row r="82">
          <cell r="B82">
            <v>260709143</v>
          </cell>
          <cell r="C82" t="str">
            <v>CARLOS ELIEZER</v>
          </cell>
          <cell r="D82" t="str">
            <v>PÉREZ</v>
          </cell>
          <cell r="E82" t="str">
            <v>cperez@axon-pharma.com</v>
          </cell>
          <cell r="F82" t="str">
            <v>CHILE</v>
          </cell>
          <cell r="G82"/>
          <cell r="H82" t="str">
            <v>REPRESENTANTE MEDICO /FARMACIA TRAINEE</v>
          </cell>
          <cell r="I82" t="str">
            <v>REPRESENTANTE MÉDICO</v>
          </cell>
          <cell r="J82">
            <v>70377810</v>
          </cell>
          <cell r="K82" t="str">
            <v>Leopoldo Brandenburg</v>
          </cell>
        </row>
        <row r="83">
          <cell r="B83">
            <v>179643634</v>
          </cell>
          <cell r="C83" t="str">
            <v>VICTOR HUGO</v>
          </cell>
          <cell r="D83" t="str">
            <v xml:space="preserve">FERNANDEZ </v>
          </cell>
          <cell r="E83" t="str">
            <v>vfernandez@axon-pharma.com</v>
          </cell>
          <cell r="F83" t="str">
            <v>CHILE</v>
          </cell>
          <cell r="G83"/>
          <cell r="H83" t="str">
            <v>MEDICAL ADVISOR</v>
          </cell>
          <cell r="I83" t="str">
            <v>JEFATURA</v>
          </cell>
          <cell r="J83">
            <v>54366043</v>
          </cell>
          <cell r="K83" t="str">
            <v>Glauco Aracena</v>
          </cell>
        </row>
        <row r="84">
          <cell r="B84">
            <v>259363608</v>
          </cell>
          <cell r="C84" t="str">
            <v>JUAN MANUEL</v>
          </cell>
          <cell r="D84" t="str">
            <v>ORIHUELA</v>
          </cell>
          <cell r="E84" t="str">
            <v>jmorihuela@axon-pharma.com</v>
          </cell>
          <cell r="F84" t="str">
            <v>CHILE</v>
          </cell>
          <cell r="G84"/>
          <cell r="H84" t="str">
            <v>REPRESENTANTE MEDICO /FARMACIA</v>
          </cell>
          <cell r="I84" t="str">
            <v>REPRESENTANTE MÉDICO</v>
          </cell>
          <cell r="J84">
            <v>136574124</v>
          </cell>
          <cell r="K84" t="str">
            <v>Juan Pablo Pizarro</v>
          </cell>
        </row>
        <row r="85">
          <cell r="B85">
            <v>82950516</v>
          </cell>
          <cell r="C85" t="str">
            <v>MARCELO PATRICIO</v>
          </cell>
          <cell r="D85" t="str">
            <v>GARCIA</v>
          </cell>
          <cell r="E85" t="str">
            <v>mgarcia@axon-pharma.com</v>
          </cell>
          <cell r="F85" t="str">
            <v>CHILE</v>
          </cell>
          <cell r="G85"/>
          <cell r="H85" t="str">
            <v>REPRESENTANTE MEDICO /FARMACIA</v>
          </cell>
          <cell r="I85" t="str">
            <v>REPRESENTANTE MÉDICO</v>
          </cell>
          <cell r="J85">
            <v>103741106</v>
          </cell>
          <cell r="K85" t="str">
            <v>Francisco Rojas</v>
          </cell>
        </row>
        <row r="86">
          <cell r="B86">
            <v>141302485</v>
          </cell>
          <cell r="C86" t="str">
            <v>CONSTANZA ALEJANDRA</v>
          </cell>
          <cell r="D86" t="str">
            <v>RUIZ</v>
          </cell>
          <cell r="E86" t="str">
            <v>cruiz@axon-pharma.com</v>
          </cell>
          <cell r="F86" t="str">
            <v>CHILE</v>
          </cell>
          <cell r="G86"/>
          <cell r="H86" t="str">
            <v>REPRESENTANTE MEDICO /FARMACIA</v>
          </cell>
          <cell r="I86" t="str">
            <v>REPRESENTANTE MÉDICO</v>
          </cell>
          <cell r="J86">
            <v>103741106</v>
          </cell>
          <cell r="K86" t="str">
            <v>Francisco Rojas</v>
          </cell>
        </row>
        <row r="87">
          <cell r="B87" t="str">
            <v>9970747K</v>
          </cell>
          <cell r="C87" t="str">
            <v xml:space="preserve">ARNALDO ANTONIO </v>
          </cell>
          <cell r="D87" t="str">
            <v>CASTILLO</v>
          </cell>
          <cell r="E87" t="str">
            <v>acastillo@axon-pharma.com</v>
          </cell>
          <cell r="F87" t="str">
            <v>CHILE</v>
          </cell>
          <cell r="G87"/>
          <cell r="H87" t="str">
            <v>GERENTE DE DISTRITO</v>
          </cell>
          <cell r="I87" t="str">
            <v>GERENTE</v>
          </cell>
          <cell r="J87">
            <v>139338243</v>
          </cell>
          <cell r="K87" t="str">
            <v>Jose Luis Otarola</v>
          </cell>
        </row>
        <row r="88">
          <cell r="B88">
            <v>12160899</v>
          </cell>
          <cell r="C88" t="str">
            <v>ANDRES</v>
          </cell>
          <cell r="D88" t="str">
            <v xml:space="preserve">BERCOVICH </v>
          </cell>
          <cell r="E88" t="str">
            <v>abercovich@axon-pharma.com</v>
          </cell>
          <cell r="F88" t="str">
            <v>CHILE</v>
          </cell>
          <cell r="I88" t="str">
            <v>DIRECTOR</v>
          </cell>
          <cell r="J88"/>
        </row>
      </sheetData>
      <sheetData sheetId="1">
        <row r="2">
          <cell r="A2">
            <v>133686851</v>
          </cell>
          <cell r="B2" t="str">
            <v>LORETO ALEJANDRA</v>
          </cell>
          <cell r="C2" t="str">
            <v>FLORES</v>
          </cell>
          <cell r="D2" t="str">
            <v>FLORES</v>
          </cell>
          <cell r="E2" t="str">
            <v>lflores@axon-pharma.com</v>
          </cell>
          <cell r="F2" t="str">
            <v>REPRESENTANTE MEDICO /FARMACIA</v>
          </cell>
          <cell r="G2">
            <v>136574124</v>
          </cell>
          <cell r="H2" t="str">
            <v>Juan Pablo Pizarro</v>
          </cell>
          <cell r="I2" t="str">
            <v>Gerente de Distrito</v>
          </cell>
          <cell r="J2">
            <v>139338243</v>
          </cell>
          <cell r="K2" t="str">
            <v>José Luis Otárola</v>
          </cell>
          <cell r="L2" t="str">
            <v>Gerente de Ventas</v>
          </cell>
          <cell r="M2">
            <v>0</v>
          </cell>
        </row>
        <row r="3">
          <cell r="A3">
            <v>136857053</v>
          </cell>
          <cell r="B3" t="str">
            <v>MARIA SOLEDAD</v>
          </cell>
          <cell r="C3" t="str">
            <v>RODRIGUEZ</v>
          </cell>
          <cell r="D3" t="str">
            <v>BERTANI</v>
          </cell>
          <cell r="E3" t="str">
            <v>msrodriguez@axon-pharma.com</v>
          </cell>
          <cell r="F3" t="str">
            <v>REPRESENTANTE MEDICO /FARMACIA</v>
          </cell>
          <cell r="G3">
            <v>103741106</v>
          </cell>
          <cell r="H3" t="str">
            <v>Francisco Rojas</v>
          </cell>
          <cell r="I3" t="str">
            <v>Gerente de Distrito</v>
          </cell>
          <cell r="J3">
            <v>139338243</v>
          </cell>
          <cell r="K3" t="str">
            <v>José Luis Otárola</v>
          </cell>
          <cell r="L3" t="str">
            <v>Gerente de Ventas</v>
          </cell>
          <cell r="M3">
            <v>0</v>
          </cell>
        </row>
        <row r="4">
          <cell r="A4">
            <v>166243394</v>
          </cell>
          <cell r="B4" t="str">
            <v>MERIBET CATALINA</v>
          </cell>
          <cell r="C4" t="str">
            <v>VILLABLANCA</v>
          </cell>
          <cell r="D4" t="str">
            <v>JEREZ</v>
          </cell>
          <cell r="E4" t="str">
            <v>mvillablanca@axon-pharma.com</v>
          </cell>
          <cell r="F4" t="str">
            <v>REPRESENTANTE MEDICO /FARMACIA</v>
          </cell>
          <cell r="G4">
            <v>136574124</v>
          </cell>
          <cell r="H4" t="str">
            <v>Juan Pablo Pizarro</v>
          </cell>
          <cell r="I4" t="str">
            <v>Gerente de Distrito</v>
          </cell>
          <cell r="J4">
            <v>139338243</v>
          </cell>
          <cell r="K4" t="str">
            <v>José Luis Otárola</v>
          </cell>
          <cell r="L4" t="str">
            <v>Gerente de Ventas</v>
          </cell>
          <cell r="M4">
            <v>0</v>
          </cell>
        </row>
        <row r="5">
          <cell r="A5">
            <v>157652176</v>
          </cell>
          <cell r="B5" t="str">
            <v>MAURICIO EDUARDO</v>
          </cell>
          <cell r="C5" t="str">
            <v>TRIGO</v>
          </cell>
          <cell r="D5" t="str">
            <v>TAPIA</v>
          </cell>
          <cell r="E5" t="str">
            <v>mtrigo@axon-pharma.com</v>
          </cell>
          <cell r="F5" t="str">
            <v>JEFE DE TESORERIA</v>
          </cell>
          <cell r="G5">
            <v>134917695</v>
          </cell>
          <cell r="H5" t="str">
            <v>Alex Carreño</v>
          </cell>
          <cell r="I5" t="str">
            <v>CFO Regional</v>
          </cell>
          <cell r="J5">
            <v>130276172</v>
          </cell>
          <cell r="K5" t="str">
            <v>Consuelo Romero</v>
          </cell>
          <cell r="M5">
            <v>0</v>
          </cell>
        </row>
        <row r="6">
          <cell r="A6">
            <v>158992833</v>
          </cell>
          <cell r="B6" t="str">
            <v>BARBARA PAZ</v>
          </cell>
          <cell r="C6" t="str">
            <v>JAMET</v>
          </cell>
          <cell r="D6" t="str">
            <v>ORDOÑEZ</v>
          </cell>
          <cell r="E6" t="str">
            <v>bjamet@axon-pharma.com</v>
          </cell>
          <cell r="F6" t="str">
            <v>REPRESENTANTE MEDICO /FARMACIA</v>
          </cell>
          <cell r="G6">
            <v>103741106</v>
          </cell>
          <cell r="H6" t="str">
            <v>Francisco Rojas</v>
          </cell>
          <cell r="I6" t="str">
            <v>Gerente de Distrito</v>
          </cell>
          <cell r="J6">
            <v>139338243</v>
          </cell>
          <cell r="K6" t="str">
            <v>José Luis Otárola</v>
          </cell>
          <cell r="L6" t="str">
            <v>Gerente de Ventas</v>
          </cell>
          <cell r="M6">
            <v>0</v>
          </cell>
        </row>
        <row r="7">
          <cell r="A7">
            <v>160746386</v>
          </cell>
          <cell r="B7" t="str">
            <v>PAOLA ALEJANDRA</v>
          </cell>
          <cell r="C7" t="str">
            <v>CONTRERAS</v>
          </cell>
          <cell r="D7" t="str">
            <v>VALLEJOS</v>
          </cell>
          <cell r="E7" t="str">
            <v>pcontreras@axon-pharma.com</v>
          </cell>
          <cell r="F7" t="str">
            <v>COORD. ASUNTOS REGULATORIOS</v>
          </cell>
          <cell r="G7">
            <v>97120323</v>
          </cell>
          <cell r="H7" t="str">
            <v>Maria Kenesich</v>
          </cell>
          <cell r="I7" t="str">
            <v>Directora Técnica</v>
          </cell>
          <cell r="J7">
            <v>134917695</v>
          </cell>
          <cell r="K7" t="str">
            <v>Alex Carreño</v>
          </cell>
          <cell r="L7" t="str">
            <v>CFO Regional</v>
          </cell>
          <cell r="M7">
            <v>0</v>
          </cell>
        </row>
        <row r="8">
          <cell r="A8">
            <v>118295633</v>
          </cell>
          <cell r="B8" t="str">
            <v>MARIA MERCEDES</v>
          </cell>
          <cell r="C8" t="str">
            <v>KENESICH</v>
          </cell>
          <cell r="D8" t="str">
            <v>SAAVEDRA</v>
          </cell>
          <cell r="E8" t="str">
            <v>mkenesich@axon-pharma.com</v>
          </cell>
          <cell r="F8" t="str">
            <v>REG, REGULARORY AFFAIRS HEAD</v>
          </cell>
          <cell r="G8">
            <v>134917695</v>
          </cell>
          <cell r="H8" t="str">
            <v>Alex Carreño</v>
          </cell>
          <cell r="I8" t="str">
            <v>CFO Regional</v>
          </cell>
          <cell r="J8" t="str">
            <v>AXONPHARMA2022</v>
          </cell>
          <cell r="K8" t="str">
            <v>Directorio</v>
          </cell>
          <cell r="M8">
            <v>0</v>
          </cell>
        </row>
        <row r="9">
          <cell r="A9">
            <v>139338243</v>
          </cell>
          <cell r="B9" t="str">
            <v>JOSE LUIS</v>
          </cell>
          <cell r="C9" t="str">
            <v>OTAROLA</v>
          </cell>
          <cell r="D9" t="str">
            <v>CORNEJO</v>
          </cell>
          <cell r="E9" t="str">
            <v>jotarola@axon-pharma.com</v>
          </cell>
          <cell r="F9" t="str">
            <v>GERENTE DE VENTAS</v>
          </cell>
          <cell r="G9">
            <v>134917695</v>
          </cell>
          <cell r="H9" t="str">
            <v>Alex Carreño</v>
          </cell>
          <cell r="I9" t="str">
            <v>CFO Regional</v>
          </cell>
          <cell r="J9" t="str">
            <v>AXONPHARMA2022</v>
          </cell>
          <cell r="K9" t="str">
            <v>Directorio</v>
          </cell>
          <cell r="M9">
            <v>0</v>
          </cell>
        </row>
        <row r="10">
          <cell r="A10">
            <v>137569116</v>
          </cell>
          <cell r="B10" t="str">
            <v>CARMEN GABRIELA</v>
          </cell>
          <cell r="C10" t="str">
            <v>AREVALO</v>
          </cell>
          <cell r="D10" t="str">
            <v>WADDINGTON</v>
          </cell>
          <cell r="E10" t="str">
            <v>carevalo@axon-pharma.com</v>
          </cell>
          <cell r="F10" t="str">
            <v>REPRESENTANTE MEDICO /FARMACIA</v>
          </cell>
          <cell r="G10">
            <v>70377810</v>
          </cell>
          <cell r="H10" t="str">
            <v>Leopoldo Brandenburg</v>
          </cell>
          <cell r="I10" t="str">
            <v>Gerente de Distrito</v>
          </cell>
          <cell r="J10">
            <v>139338243</v>
          </cell>
          <cell r="K10" t="str">
            <v>José Luis Otárola</v>
          </cell>
          <cell r="L10" t="str">
            <v>Gerente de Ventas</v>
          </cell>
          <cell r="M10">
            <v>0</v>
          </cell>
        </row>
        <row r="11">
          <cell r="A11">
            <v>132049602</v>
          </cell>
          <cell r="B11" t="str">
            <v>PAULA ANDREA</v>
          </cell>
          <cell r="C11" t="str">
            <v>LEYTON</v>
          </cell>
          <cell r="D11" t="str">
            <v>ARAYA</v>
          </cell>
          <cell r="E11" t="str">
            <v>pleyton@axon-pharma.com</v>
          </cell>
          <cell r="F11" t="str">
            <v>COORDINADORA SUPPLY CHAIN</v>
          </cell>
          <cell r="G11">
            <v>73010977</v>
          </cell>
          <cell r="H11" t="str">
            <v>Luis Sottovia</v>
          </cell>
          <cell r="I11" t="str">
            <v>Gerente de Logística</v>
          </cell>
          <cell r="J11">
            <v>134917695</v>
          </cell>
          <cell r="K11" t="str">
            <v>Alex Carreño</v>
          </cell>
          <cell r="L11" t="str">
            <v>CFO Regional</v>
          </cell>
          <cell r="M11">
            <v>0</v>
          </cell>
        </row>
        <row r="12">
          <cell r="A12">
            <v>146319955</v>
          </cell>
          <cell r="B12" t="str">
            <v>ELSA MARIA</v>
          </cell>
          <cell r="C12" t="str">
            <v>VILLALOBOS</v>
          </cell>
          <cell r="D12" t="str">
            <v>RIVAS</v>
          </cell>
          <cell r="E12" t="str">
            <v>evillalobos@axon-pharma.com</v>
          </cell>
          <cell r="F12" t="str">
            <v>DIRECTOR DE ARTE</v>
          </cell>
          <cell r="G12">
            <v>130276172</v>
          </cell>
          <cell r="H12" t="str">
            <v>Consuelo Romero</v>
          </cell>
          <cell r="I12" t="str">
            <v>Gerente de RRHH</v>
          </cell>
          <cell r="J12">
            <v>134917695</v>
          </cell>
          <cell r="K12" t="str">
            <v>Alex Carreño</v>
          </cell>
          <cell r="L12" t="str">
            <v>CFO Regional</v>
          </cell>
          <cell r="M12">
            <v>0</v>
          </cell>
        </row>
        <row r="13">
          <cell r="A13">
            <v>260589679</v>
          </cell>
          <cell r="B13" t="str">
            <v>NATHALIA ANDREINA</v>
          </cell>
          <cell r="C13" t="str">
            <v>VECCHINI</v>
          </cell>
          <cell r="D13" t="str">
            <v>FRANCO</v>
          </cell>
          <cell r="E13" t="str">
            <v>nvecchini@axon-pharma.com</v>
          </cell>
          <cell r="F13" t="str">
            <v>REPRESENTANTE MEDICO /FARMACIA</v>
          </cell>
          <cell r="G13">
            <v>136574124</v>
          </cell>
          <cell r="H13" t="str">
            <v>Juan Pablo Pizarro</v>
          </cell>
          <cell r="I13" t="str">
            <v>Gerente de Distrito</v>
          </cell>
          <cell r="J13">
            <v>139338243</v>
          </cell>
          <cell r="K13" t="str">
            <v>José Luis Otárola</v>
          </cell>
          <cell r="L13" t="str">
            <v>Gerente de Ventas</v>
          </cell>
          <cell r="M13">
            <v>0</v>
          </cell>
        </row>
        <row r="14">
          <cell r="A14">
            <v>167427081</v>
          </cell>
          <cell r="B14" t="str">
            <v>NATHALIA CONSTANZA</v>
          </cell>
          <cell r="C14" t="str">
            <v>IGOR</v>
          </cell>
          <cell r="D14" t="str">
            <v>SOTO</v>
          </cell>
          <cell r="E14" t="str">
            <v>nigor@axon-pharma.com</v>
          </cell>
          <cell r="F14" t="str">
            <v>ASISTENTE EJECUTIVA DE GERENCIA</v>
          </cell>
          <cell r="G14">
            <v>130276172</v>
          </cell>
          <cell r="H14" t="str">
            <v>Consuelo Romero</v>
          </cell>
          <cell r="I14" t="str">
            <v>Gerente de RRHH</v>
          </cell>
          <cell r="J14">
            <v>134917695</v>
          </cell>
          <cell r="K14" t="str">
            <v>Alex Carreño</v>
          </cell>
          <cell r="L14" t="str">
            <v>CFO Regional</v>
          </cell>
          <cell r="M14">
            <v>0</v>
          </cell>
        </row>
        <row r="15">
          <cell r="A15">
            <v>102134478</v>
          </cell>
          <cell r="B15" t="str">
            <v>MARIA ALEJANDRA</v>
          </cell>
          <cell r="C15" t="str">
            <v>JUICA</v>
          </cell>
          <cell r="D15" t="str">
            <v>CABRERA</v>
          </cell>
          <cell r="E15" t="str">
            <v>ajuica@axon-pharma.com</v>
          </cell>
          <cell r="F15" t="str">
            <v>REPRESENTANTE MEDICO /FARMACIA</v>
          </cell>
          <cell r="G15">
            <v>136574124</v>
          </cell>
          <cell r="H15" t="str">
            <v>Juan Pablo Pizarro</v>
          </cell>
          <cell r="I15" t="str">
            <v>Gerente de Distrito</v>
          </cell>
          <cell r="J15">
            <v>139338243</v>
          </cell>
          <cell r="K15" t="str">
            <v>José Luis Otárola</v>
          </cell>
          <cell r="L15" t="str">
            <v>Gerente de Ventas</v>
          </cell>
          <cell r="M15">
            <v>0</v>
          </cell>
        </row>
        <row r="16">
          <cell r="A16">
            <v>73122813</v>
          </cell>
          <cell r="B16" t="str">
            <v>ROXANA DEL CARMEN</v>
          </cell>
          <cell r="C16" t="str">
            <v>TAPIA</v>
          </cell>
          <cell r="D16" t="str">
            <v>DROGUETT</v>
          </cell>
          <cell r="E16" t="str">
            <v>rtapia@axon-pharma.com</v>
          </cell>
          <cell r="F16" t="str">
            <v>REPRESENTANTE MEDICO /FARMACIA</v>
          </cell>
          <cell r="G16">
            <v>103965136</v>
          </cell>
          <cell r="H16" t="str">
            <v>Maria Teresa Lara</v>
          </cell>
          <cell r="I16" t="str">
            <v>Gerente de Distrito</v>
          </cell>
          <cell r="J16">
            <v>139338243</v>
          </cell>
          <cell r="K16" t="str">
            <v>José Luis Otárola</v>
          </cell>
          <cell r="L16" t="str">
            <v>Gerente de Ventas</v>
          </cell>
          <cell r="M16">
            <v>0</v>
          </cell>
        </row>
        <row r="17">
          <cell r="A17">
            <v>103741106</v>
          </cell>
          <cell r="B17" t="str">
            <v>FRANCISCO JAVIER</v>
          </cell>
          <cell r="C17" t="str">
            <v>ROJAS</v>
          </cell>
          <cell r="D17" t="str">
            <v>ACOSTA</v>
          </cell>
          <cell r="E17" t="str">
            <v>frojas@axon-pharma.com</v>
          </cell>
          <cell r="F17" t="str">
            <v>GERENTE DE DISTRITO</v>
          </cell>
          <cell r="G17">
            <v>139338243</v>
          </cell>
          <cell r="H17" t="str">
            <v>Jose Luis Otarola</v>
          </cell>
          <cell r="I17" t="str">
            <v>Gerente de Ventas</v>
          </cell>
          <cell r="J17">
            <v>134917695</v>
          </cell>
          <cell r="K17" t="str">
            <v>Alex Carreño</v>
          </cell>
          <cell r="L17" t="str">
            <v>CFO Regional</v>
          </cell>
          <cell r="M17">
            <v>0</v>
          </cell>
        </row>
        <row r="18">
          <cell r="A18">
            <v>186204204</v>
          </cell>
          <cell r="B18" t="str">
            <v>PAOLA ALEJANDRA</v>
          </cell>
          <cell r="C18" t="str">
            <v>JARA</v>
          </cell>
          <cell r="D18" t="str">
            <v>AGURTO</v>
          </cell>
          <cell r="E18" t="str">
            <v>pjara@axon-pharma.com</v>
          </cell>
          <cell r="F18" t="str">
            <v>ANALISTA CONTABLE</v>
          </cell>
          <cell r="G18">
            <v>156015539</v>
          </cell>
          <cell r="H18" t="str">
            <v>Carlos Olguin</v>
          </cell>
          <cell r="I18" t="str">
            <v>Jefe de Contabilidad</v>
          </cell>
          <cell r="J18">
            <v>134917695</v>
          </cell>
          <cell r="K18" t="str">
            <v>Alex Carreño</v>
          </cell>
          <cell r="L18" t="str">
            <v>CFO Regional</v>
          </cell>
          <cell r="M18">
            <v>0</v>
          </cell>
        </row>
        <row r="19">
          <cell r="A19">
            <v>121244330</v>
          </cell>
          <cell r="B19" t="str">
            <v>ANDRES ALEXIS</v>
          </cell>
          <cell r="C19" t="str">
            <v>HERNANDEZ</v>
          </cell>
          <cell r="D19" t="str">
            <v>HERRERA</v>
          </cell>
          <cell r="E19" t="str">
            <v>ahernandez@axon-pharma.com</v>
          </cell>
          <cell r="F19" t="str">
            <v>REPRESENTANTE MEDICO /FARMACIA</v>
          </cell>
          <cell r="G19">
            <v>103741106</v>
          </cell>
          <cell r="H19" t="str">
            <v>Francisco Rojas</v>
          </cell>
          <cell r="I19" t="str">
            <v>Gerente de Distrito</v>
          </cell>
          <cell r="J19">
            <v>139338243</v>
          </cell>
          <cell r="K19" t="str">
            <v>José Luis Otárola</v>
          </cell>
          <cell r="L19" t="str">
            <v>Gerente de Ventas</v>
          </cell>
          <cell r="M19">
            <v>0</v>
          </cell>
        </row>
        <row r="20">
          <cell r="A20" t="str">
            <v>025036265K</v>
          </cell>
          <cell r="B20" t="str">
            <v>MARIANA ALEJANDRA</v>
          </cell>
          <cell r="C20" t="str">
            <v>GUEDEZ</v>
          </cell>
          <cell r="D20" t="str">
            <v>MARTINEZ</v>
          </cell>
          <cell r="E20" t="str">
            <v>mguedez@axon-pharma.com</v>
          </cell>
          <cell r="F20" t="str">
            <v>PRODUCT MANAGER</v>
          </cell>
          <cell r="G20">
            <v>130276172</v>
          </cell>
          <cell r="H20" t="str">
            <v>Consuelo Romero</v>
          </cell>
          <cell r="I20" t="str">
            <v>Gerente de RRHH</v>
          </cell>
          <cell r="J20">
            <v>134917695</v>
          </cell>
          <cell r="K20" t="str">
            <v>Alex Carreño</v>
          </cell>
          <cell r="L20" t="str">
            <v>CFO Regional</v>
          </cell>
          <cell r="M20">
            <v>0</v>
          </cell>
        </row>
        <row r="21">
          <cell r="A21">
            <v>116207109</v>
          </cell>
          <cell r="B21" t="str">
            <v>CYNTHIA SCARLETTE</v>
          </cell>
          <cell r="C21" t="str">
            <v>ALBORNOZ</v>
          </cell>
          <cell r="D21" t="str">
            <v>RIVERO</v>
          </cell>
          <cell r="E21" t="str">
            <v>calbornoz@axon-pharma.com</v>
          </cell>
          <cell r="F21" t="str">
            <v>REPRESENTANTE MEDICO /FARMACIA</v>
          </cell>
          <cell r="G21">
            <v>70377810</v>
          </cell>
          <cell r="H21" t="str">
            <v>Leopoldo Brandenburg</v>
          </cell>
          <cell r="I21" t="str">
            <v>Gerente de Distrito</v>
          </cell>
          <cell r="J21">
            <v>139338243</v>
          </cell>
          <cell r="K21" t="str">
            <v>José Luis Otárola</v>
          </cell>
          <cell r="L21" t="str">
            <v>Gerente de Ventas</v>
          </cell>
          <cell r="M21">
            <v>0</v>
          </cell>
        </row>
        <row r="22">
          <cell r="A22">
            <v>90659766</v>
          </cell>
          <cell r="B22" t="str">
            <v>PATRICIO ANTONIO</v>
          </cell>
          <cell r="C22" t="str">
            <v>AMBIADO</v>
          </cell>
          <cell r="D22" t="str">
            <v>VERGARA</v>
          </cell>
          <cell r="E22" t="str">
            <v>pambiado@axon-pharma.com</v>
          </cell>
          <cell r="F22" t="str">
            <v>REPRESENTANTE MEDICO /FARMACIA</v>
          </cell>
          <cell r="G22" t="str">
            <v>9970747K</v>
          </cell>
          <cell r="H22" t="str">
            <v>Arnaldo Castillo</v>
          </cell>
          <cell r="I22" t="str">
            <v>Gerente de Distrito</v>
          </cell>
          <cell r="J22">
            <v>139338243</v>
          </cell>
          <cell r="K22" t="str">
            <v>José Luis Otárola</v>
          </cell>
          <cell r="L22" t="str">
            <v>Gerente de Ventas</v>
          </cell>
          <cell r="M22">
            <v>0</v>
          </cell>
        </row>
        <row r="23">
          <cell r="A23">
            <v>104489575</v>
          </cell>
          <cell r="B23" t="str">
            <v>MARIA ELIANA</v>
          </cell>
          <cell r="C23" t="str">
            <v>CABRERA</v>
          </cell>
          <cell r="D23" t="str">
            <v>VILLALOBOS</v>
          </cell>
          <cell r="E23" t="str">
            <v>mcabrera@axon-pharma.com</v>
          </cell>
          <cell r="F23" t="str">
            <v>REPRESENTANTE MEDICO /ESPECIALISTA</v>
          </cell>
          <cell r="G23">
            <v>136574124</v>
          </cell>
          <cell r="H23" t="str">
            <v>Juan Pablo Pizarro</v>
          </cell>
          <cell r="I23" t="str">
            <v>Gerente de Distrito</v>
          </cell>
          <cell r="J23">
            <v>139338243</v>
          </cell>
          <cell r="K23" t="str">
            <v>José Luis Otárola</v>
          </cell>
          <cell r="L23" t="str">
            <v>Gerente de Ventas</v>
          </cell>
          <cell r="M23">
            <v>0</v>
          </cell>
        </row>
        <row r="24">
          <cell r="A24">
            <v>90495119</v>
          </cell>
          <cell r="B24" t="str">
            <v>JAIME EDUARDO</v>
          </cell>
          <cell r="C24" t="str">
            <v>CARDENAS</v>
          </cell>
          <cell r="D24" t="str">
            <v>RAMIREZ</v>
          </cell>
          <cell r="E24" t="str">
            <v>jecardenas@axon-pharma.com</v>
          </cell>
          <cell r="F24" t="str">
            <v>REPRESENTANTE MEDICO /FARMACIA</v>
          </cell>
          <cell r="G24" t="str">
            <v>9970747K</v>
          </cell>
          <cell r="H24" t="str">
            <v>Arnaldo Castillo</v>
          </cell>
          <cell r="I24" t="str">
            <v>Gerente de Distrito</v>
          </cell>
          <cell r="J24">
            <v>139338243</v>
          </cell>
          <cell r="K24" t="str">
            <v>José Luis Otárola</v>
          </cell>
          <cell r="L24" t="str">
            <v>Gerente de Ventas</v>
          </cell>
          <cell r="M24">
            <v>0</v>
          </cell>
        </row>
        <row r="25">
          <cell r="A25">
            <v>135504696</v>
          </cell>
          <cell r="B25" t="str">
            <v>ENRIQUE  OCTAVIO</v>
          </cell>
          <cell r="C25" t="str">
            <v>DANES</v>
          </cell>
          <cell r="D25" t="str">
            <v>CASAS DEL VALLE</v>
          </cell>
          <cell r="E25" t="str">
            <v>edanes@axon-pharma.com</v>
          </cell>
          <cell r="F25" t="str">
            <v>TRADE MARKETING MANAGER</v>
          </cell>
          <cell r="G25">
            <v>139338243</v>
          </cell>
          <cell r="H25" t="str">
            <v>Jose Luis Otarola</v>
          </cell>
          <cell r="I25" t="str">
            <v>Gerente de Ventas</v>
          </cell>
          <cell r="J25">
            <v>134917695</v>
          </cell>
          <cell r="K25" t="str">
            <v>Alex Carreño</v>
          </cell>
          <cell r="L25" t="str">
            <v>CFO Regional</v>
          </cell>
          <cell r="M25">
            <v>0</v>
          </cell>
        </row>
        <row r="26">
          <cell r="A26">
            <v>95000673</v>
          </cell>
          <cell r="B26" t="str">
            <v>MARCO MARCELO</v>
          </cell>
          <cell r="C26" t="str">
            <v>ORTIZ</v>
          </cell>
          <cell r="D26" t="str">
            <v>GATICA</v>
          </cell>
          <cell r="E26" t="str">
            <v>mortiz@axon-pharma.com</v>
          </cell>
          <cell r="F26" t="str">
            <v>REPRESENTANTE MEDICO /FARMACIA</v>
          </cell>
          <cell r="G26" t="str">
            <v>9970747K</v>
          </cell>
          <cell r="H26" t="str">
            <v>Arnaldo Castillo</v>
          </cell>
          <cell r="I26" t="str">
            <v>Gerente de Distrito</v>
          </cell>
          <cell r="J26">
            <v>139338243</v>
          </cell>
          <cell r="K26" t="str">
            <v>José Luis Otárola</v>
          </cell>
          <cell r="L26" t="str">
            <v>Gerente de Ventas</v>
          </cell>
          <cell r="M26">
            <v>0</v>
          </cell>
        </row>
        <row r="27">
          <cell r="A27" t="str">
            <v>7775167K</v>
          </cell>
          <cell r="B27" t="str">
            <v>EDGARD WALTER</v>
          </cell>
          <cell r="C27" t="str">
            <v>PIÑA</v>
          </cell>
          <cell r="D27" t="str">
            <v>ALARCON</v>
          </cell>
          <cell r="E27" t="str">
            <v>epina@axon-pharma.com</v>
          </cell>
          <cell r="F27" t="str">
            <v>REPRESENTANTE MEDICO /FARMACIA</v>
          </cell>
          <cell r="G27">
            <v>70377810</v>
          </cell>
          <cell r="H27" t="str">
            <v>Leopoldo Brandenburg</v>
          </cell>
          <cell r="I27" t="str">
            <v>Gerente de Distrito</v>
          </cell>
          <cell r="J27">
            <v>139338243</v>
          </cell>
          <cell r="K27" t="str">
            <v>José Luis Otárola</v>
          </cell>
          <cell r="L27" t="str">
            <v>Gerente de Ventas</v>
          </cell>
          <cell r="M27">
            <v>0</v>
          </cell>
        </row>
        <row r="28">
          <cell r="A28">
            <v>87822109</v>
          </cell>
          <cell r="B28" t="str">
            <v>MARCELA BEATRIZ</v>
          </cell>
          <cell r="C28" t="str">
            <v>POZO</v>
          </cell>
          <cell r="D28" t="str">
            <v>AGUIRRE</v>
          </cell>
          <cell r="E28" t="str">
            <v>mpozo@axon-pharma.com</v>
          </cell>
          <cell r="F28" t="str">
            <v>REPRESENTANTE MEDICO /FARMACIA</v>
          </cell>
          <cell r="G28">
            <v>70377810</v>
          </cell>
          <cell r="H28" t="str">
            <v>Leopoldo Brandenburg</v>
          </cell>
          <cell r="I28" t="str">
            <v>Gerente de Distrito</v>
          </cell>
          <cell r="J28">
            <v>139338243</v>
          </cell>
          <cell r="K28" t="str">
            <v>José Luis Otárola</v>
          </cell>
          <cell r="L28" t="str">
            <v>Gerente de Ventas</v>
          </cell>
          <cell r="M28">
            <v>0</v>
          </cell>
        </row>
        <row r="29">
          <cell r="A29" t="str">
            <v>010462622K</v>
          </cell>
          <cell r="B29" t="str">
            <v>LUIS NIBALDO</v>
          </cell>
          <cell r="C29" t="str">
            <v>RUBIO</v>
          </cell>
          <cell r="D29" t="str">
            <v>DIAZ</v>
          </cell>
          <cell r="E29" t="str">
            <v>lrubio@axon-pharma.com</v>
          </cell>
          <cell r="F29" t="str">
            <v>BUSINESS INTELLIGENCE MANAGER</v>
          </cell>
          <cell r="G29">
            <v>134917695</v>
          </cell>
          <cell r="H29" t="str">
            <v>Alex Carreño</v>
          </cell>
          <cell r="I29" t="str">
            <v>CFO Regional</v>
          </cell>
          <cell r="J29" t="str">
            <v>AXONPHARMA2022</v>
          </cell>
          <cell r="K29" t="str">
            <v>Directorio</v>
          </cell>
          <cell r="M29">
            <v>0</v>
          </cell>
        </row>
        <row r="30">
          <cell r="A30">
            <v>155361352</v>
          </cell>
          <cell r="B30" t="str">
            <v>MARIA JOSE</v>
          </cell>
          <cell r="C30" t="str">
            <v>SILVA</v>
          </cell>
          <cell r="D30" t="str">
            <v>NAVARRO</v>
          </cell>
          <cell r="E30" t="str">
            <v>mjsilva@axon-pharma.com</v>
          </cell>
          <cell r="F30" t="str">
            <v>CROSSMEDIA DESIGNER</v>
          </cell>
          <cell r="G30">
            <v>130276172</v>
          </cell>
          <cell r="H30" t="str">
            <v>Consuelo Romero</v>
          </cell>
          <cell r="I30" t="str">
            <v>Gerente de RRHH</v>
          </cell>
          <cell r="J30">
            <v>134917695</v>
          </cell>
          <cell r="K30" t="str">
            <v>Alex Carreño</v>
          </cell>
          <cell r="L30" t="str">
            <v>CFO Regional</v>
          </cell>
          <cell r="M30">
            <v>0</v>
          </cell>
        </row>
        <row r="31">
          <cell r="A31" t="str">
            <v>15337354K</v>
          </cell>
          <cell r="B31" t="str">
            <v>LESLIE CAROLINA</v>
          </cell>
          <cell r="C31" t="str">
            <v>ARAVENA</v>
          </cell>
          <cell r="D31" t="str">
            <v>DONOSO</v>
          </cell>
          <cell r="E31" t="str">
            <v>laravena@axon-pharma.com</v>
          </cell>
          <cell r="F31" t="str">
            <v>COMPLIANCE OFFICER</v>
          </cell>
          <cell r="G31">
            <v>134917695</v>
          </cell>
          <cell r="H31" t="str">
            <v>Alex Carreño</v>
          </cell>
          <cell r="I31" t="str">
            <v>CFO Regional</v>
          </cell>
          <cell r="J31" t="str">
            <v>AXONPHARMA2022</v>
          </cell>
          <cell r="K31" t="str">
            <v>Directorio</v>
          </cell>
          <cell r="M31">
            <v>0</v>
          </cell>
        </row>
        <row r="32">
          <cell r="A32">
            <v>130383858</v>
          </cell>
          <cell r="B32" t="str">
            <v>NELSON MATIAS</v>
          </cell>
          <cell r="C32" t="str">
            <v>LINACRE</v>
          </cell>
          <cell r="D32" t="str">
            <v>DOMINGUEZ</v>
          </cell>
          <cell r="E32" t="str">
            <v>mlinacre@axon-pharma.com</v>
          </cell>
          <cell r="F32" t="str">
            <v>REPRESENTANTE MEDICO /FARMACIA</v>
          </cell>
          <cell r="G32">
            <v>70377810</v>
          </cell>
          <cell r="H32" t="str">
            <v>Leopoldo Brandenburg</v>
          </cell>
          <cell r="I32" t="str">
            <v>Gerente de Distrito</v>
          </cell>
          <cell r="J32">
            <v>139338243</v>
          </cell>
          <cell r="K32" t="str">
            <v>José Luis Otárola</v>
          </cell>
          <cell r="L32" t="str">
            <v>Gerente de Ventas</v>
          </cell>
          <cell r="M32">
            <v>0</v>
          </cell>
        </row>
        <row r="33">
          <cell r="A33">
            <v>131173407</v>
          </cell>
          <cell r="B33" t="str">
            <v>HUMBERTO DANIEL</v>
          </cell>
          <cell r="C33" t="str">
            <v>TORRES</v>
          </cell>
          <cell r="D33" t="str">
            <v>SILVA</v>
          </cell>
          <cell r="E33" t="str">
            <v>htorres@axon-pharma.com</v>
          </cell>
          <cell r="F33" t="str">
            <v>REPRESENTANTE MEDICO /FARMACIA</v>
          </cell>
          <cell r="G33" t="str">
            <v>9970747K</v>
          </cell>
          <cell r="H33" t="str">
            <v>Arnaldo Castillo</v>
          </cell>
          <cell r="I33" t="str">
            <v>Gerente de Distrito</v>
          </cell>
          <cell r="J33">
            <v>139338243</v>
          </cell>
          <cell r="K33" t="str">
            <v>José Luis Otárola</v>
          </cell>
          <cell r="L33" t="str">
            <v>Gerente de Ventas</v>
          </cell>
          <cell r="M33">
            <v>0</v>
          </cell>
        </row>
        <row r="34">
          <cell r="A34">
            <v>134917695</v>
          </cell>
          <cell r="B34" t="str">
            <v>ALEX MANUEL</v>
          </cell>
          <cell r="C34" t="str">
            <v>CARREÑO</v>
          </cell>
          <cell r="D34" t="str">
            <v>LOBOS</v>
          </cell>
          <cell r="E34" t="str">
            <v>acarreno@axon-pharma.com</v>
          </cell>
          <cell r="F34" t="str">
            <v>CFO REGIONAL</v>
          </cell>
          <cell r="H34" t="str">
            <v>Directorio</v>
          </cell>
          <cell r="M34">
            <v>0</v>
          </cell>
        </row>
        <row r="35">
          <cell r="A35" t="str">
            <v>16150839K</v>
          </cell>
          <cell r="B35" t="str">
            <v>DANIEL ESTEBAN</v>
          </cell>
          <cell r="C35" t="str">
            <v>ARAYA</v>
          </cell>
          <cell r="D35" t="str">
            <v>BARAHONA</v>
          </cell>
          <cell r="E35" t="str">
            <v>daraya@axon-pharma.com</v>
          </cell>
          <cell r="F35" t="str">
            <v>ANALISTA SENIOR BI</v>
          </cell>
          <cell r="G35" t="str">
            <v>10462622K</v>
          </cell>
          <cell r="H35" t="str">
            <v>Luis Rubio</v>
          </cell>
          <cell r="I35" t="str">
            <v>Business Intelligence Manager</v>
          </cell>
          <cell r="J35">
            <v>134917695</v>
          </cell>
          <cell r="K35" t="str">
            <v>Alex Carreño</v>
          </cell>
          <cell r="L35" t="str">
            <v>CFO Regional</v>
          </cell>
          <cell r="M35">
            <v>0</v>
          </cell>
        </row>
        <row r="36">
          <cell r="A36">
            <v>175775528</v>
          </cell>
          <cell r="B36" t="str">
            <v>MARCELO GABRIEL</v>
          </cell>
          <cell r="C36" t="str">
            <v>DIAZ</v>
          </cell>
          <cell r="D36" t="str">
            <v>NAUTO</v>
          </cell>
          <cell r="E36" t="str">
            <v>mdiaz@axon-pharma.com</v>
          </cell>
          <cell r="F36" t="str">
            <v>COORDINADOR IT</v>
          </cell>
          <cell r="G36" t="str">
            <v>10462622K</v>
          </cell>
          <cell r="H36" t="str">
            <v>Luis Rubio</v>
          </cell>
          <cell r="I36" t="str">
            <v>Business Intelligence Manager</v>
          </cell>
          <cell r="J36">
            <v>134917695</v>
          </cell>
          <cell r="K36" t="str">
            <v>Alex Carreño</v>
          </cell>
          <cell r="L36" t="str">
            <v>CFO Regional</v>
          </cell>
          <cell r="M36">
            <v>0</v>
          </cell>
        </row>
        <row r="37">
          <cell r="A37">
            <v>156015539</v>
          </cell>
          <cell r="B37" t="str">
            <v>CARLOS FELIPE</v>
          </cell>
          <cell r="C37" t="str">
            <v>OLGUIN</v>
          </cell>
          <cell r="D37" t="str">
            <v>MARTINEZ</v>
          </cell>
          <cell r="E37" t="str">
            <v>colguin@axon-pharma.com</v>
          </cell>
          <cell r="F37" t="str">
            <v>JEFE DE CONTABILIDAD</v>
          </cell>
          <cell r="G37">
            <v>134917695</v>
          </cell>
          <cell r="H37" t="str">
            <v>Alex Carreño</v>
          </cell>
          <cell r="I37" t="str">
            <v>CFO Regional</v>
          </cell>
          <cell r="M37">
            <v>0</v>
          </cell>
        </row>
        <row r="38">
          <cell r="A38">
            <v>98076123</v>
          </cell>
          <cell r="B38" t="str">
            <v>JULIO CESAR</v>
          </cell>
          <cell r="C38" t="str">
            <v>GUTIERREZ</v>
          </cell>
          <cell r="D38" t="str">
            <v>JIMENEZ</v>
          </cell>
          <cell r="E38" t="str">
            <v>jgutierrez@axon-pharma.com</v>
          </cell>
          <cell r="F38" t="str">
            <v>GERENTE DE ENTRENAMIENTO</v>
          </cell>
          <cell r="G38">
            <v>139338243</v>
          </cell>
          <cell r="H38" t="str">
            <v>Jose Luis Otarola</v>
          </cell>
          <cell r="I38" t="str">
            <v>Gerente de Ventas</v>
          </cell>
          <cell r="J38">
            <v>134917695</v>
          </cell>
          <cell r="K38" t="str">
            <v>Alex Carreño</v>
          </cell>
          <cell r="L38" t="str">
            <v>CFO Regional</v>
          </cell>
          <cell r="M38">
            <v>0</v>
          </cell>
        </row>
        <row r="39">
          <cell r="A39">
            <v>136574124</v>
          </cell>
          <cell r="B39" t="str">
            <v>JUAN PABLO</v>
          </cell>
          <cell r="C39" t="str">
            <v>PIZARRO</v>
          </cell>
          <cell r="D39" t="str">
            <v>RAHIL</v>
          </cell>
          <cell r="E39" t="str">
            <v>jpizarro@axon-pharma.com</v>
          </cell>
          <cell r="F39" t="str">
            <v>GERENTE DE DISTRITO</v>
          </cell>
          <cell r="G39">
            <v>139338243</v>
          </cell>
          <cell r="H39" t="str">
            <v>Jose Luis Otarola</v>
          </cell>
          <cell r="I39" t="str">
            <v>Gerente de Ventas</v>
          </cell>
          <cell r="J39">
            <v>134917695</v>
          </cell>
          <cell r="K39" t="str">
            <v>Alex Carreño</v>
          </cell>
          <cell r="L39" t="str">
            <v>CFO Regional</v>
          </cell>
          <cell r="M39">
            <v>0</v>
          </cell>
        </row>
        <row r="40">
          <cell r="A40">
            <v>88040651</v>
          </cell>
          <cell r="B40" t="str">
            <v>LUIS ANTONIO</v>
          </cell>
          <cell r="C40" t="str">
            <v>ATIAS</v>
          </cell>
          <cell r="D40" t="str">
            <v>MORELLO</v>
          </cell>
          <cell r="E40" t="str">
            <v>latias@axon-pharma.com</v>
          </cell>
          <cell r="F40" t="str">
            <v>REPRESENTANTE MEDICO /FARMACIA</v>
          </cell>
          <cell r="G40" t="str">
            <v>9970747K</v>
          </cell>
          <cell r="H40" t="str">
            <v>Arnaldo Castillo</v>
          </cell>
          <cell r="I40" t="str">
            <v>Gerente de Distrito</v>
          </cell>
          <cell r="J40">
            <v>139338243</v>
          </cell>
          <cell r="K40" t="str">
            <v>José Luis Otárola</v>
          </cell>
          <cell r="L40" t="str">
            <v>Gerente de Ventas</v>
          </cell>
          <cell r="M40">
            <v>0</v>
          </cell>
        </row>
        <row r="41">
          <cell r="A41">
            <v>143715566</v>
          </cell>
          <cell r="B41" t="str">
            <v>PEDRO FRANCISCO</v>
          </cell>
          <cell r="C41" t="str">
            <v>PIZARRO</v>
          </cell>
          <cell r="D41" t="str">
            <v>ROJAS</v>
          </cell>
          <cell r="E41" t="str">
            <v>ppizarro@axon-pharma.com</v>
          </cell>
          <cell r="F41" t="str">
            <v>REPRESENTANTE MEDICO /FARMACIA</v>
          </cell>
          <cell r="G41">
            <v>70377810</v>
          </cell>
          <cell r="H41" t="str">
            <v>Leopoldo Brandenburg</v>
          </cell>
          <cell r="I41" t="str">
            <v>Gerente de Distrito</v>
          </cell>
          <cell r="J41">
            <v>139338243</v>
          </cell>
          <cell r="K41" t="str">
            <v>José Luis Otárola</v>
          </cell>
          <cell r="L41" t="str">
            <v>Gerente de Ventas</v>
          </cell>
          <cell r="M41">
            <v>0</v>
          </cell>
        </row>
        <row r="42">
          <cell r="A42">
            <v>97804303</v>
          </cell>
          <cell r="B42" t="str">
            <v>HECTOR GASTON</v>
          </cell>
          <cell r="C42" t="str">
            <v>SALINAS</v>
          </cell>
          <cell r="D42" t="str">
            <v>SANTELICES</v>
          </cell>
          <cell r="E42" t="str">
            <v>hsalinas@axon-pharma.com</v>
          </cell>
          <cell r="F42" t="str">
            <v>REPRESENTANTE MEDICO /FARMACIA</v>
          </cell>
          <cell r="G42">
            <v>103965136</v>
          </cell>
          <cell r="H42" t="str">
            <v>Maria Teresa Lara</v>
          </cell>
          <cell r="I42" t="str">
            <v>Gerente de Distrito</v>
          </cell>
          <cell r="J42">
            <v>139338243</v>
          </cell>
          <cell r="K42" t="str">
            <v>José Luis Otárola</v>
          </cell>
          <cell r="L42" t="str">
            <v>Gerente de Ventas</v>
          </cell>
          <cell r="M42">
            <v>0</v>
          </cell>
        </row>
        <row r="43">
          <cell r="A43">
            <v>163806606</v>
          </cell>
          <cell r="B43" t="str">
            <v>KATHERINE ALEJANDRA</v>
          </cell>
          <cell r="C43" t="str">
            <v>ALAMOS</v>
          </cell>
          <cell r="D43" t="str">
            <v>BURGOS</v>
          </cell>
          <cell r="E43" t="str">
            <v>kalamos@axon-pharma.com</v>
          </cell>
          <cell r="F43" t="str">
            <v>REPRESENTANTE MEDICO /FARMACIA</v>
          </cell>
          <cell r="G43" t="str">
            <v>9970747K</v>
          </cell>
          <cell r="H43" t="str">
            <v>Arnaldo Castillo</v>
          </cell>
          <cell r="I43" t="str">
            <v>Gerente de Distrito</v>
          </cell>
          <cell r="J43">
            <v>139338243</v>
          </cell>
          <cell r="K43" t="str">
            <v>José Luis Otárola</v>
          </cell>
          <cell r="L43" t="str">
            <v>Gerente de Ventas</v>
          </cell>
          <cell r="M43">
            <v>0</v>
          </cell>
        </row>
        <row r="44">
          <cell r="A44">
            <v>90469177</v>
          </cell>
          <cell r="B44" t="str">
            <v>LUIS EDUARDO</v>
          </cell>
          <cell r="C44" t="str">
            <v>BARRERA</v>
          </cell>
          <cell r="D44" t="str">
            <v>LAZCANO</v>
          </cell>
          <cell r="E44" t="str">
            <v>lbarrera@axon-pharma.-com</v>
          </cell>
          <cell r="F44" t="str">
            <v>REPRESENTANTE MEDICO /FARMACIA</v>
          </cell>
          <cell r="G44" t="str">
            <v>9970747K</v>
          </cell>
          <cell r="H44" t="str">
            <v>Arnaldo Castillo</v>
          </cell>
          <cell r="I44" t="str">
            <v>Gerente de Distrito</v>
          </cell>
          <cell r="J44">
            <v>139338243</v>
          </cell>
          <cell r="K44" t="str">
            <v>José Luis Otárola</v>
          </cell>
          <cell r="L44" t="str">
            <v>Gerente de Ventas</v>
          </cell>
          <cell r="M44">
            <v>0</v>
          </cell>
        </row>
        <row r="45">
          <cell r="A45">
            <v>54366043</v>
          </cell>
          <cell r="B45" t="str">
            <v>GLAUCO ANTONIO</v>
          </cell>
          <cell r="C45" t="str">
            <v>ARACENA</v>
          </cell>
          <cell r="D45" t="str">
            <v>PINTO</v>
          </cell>
          <cell r="E45" t="str">
            <v>garacena@axon-pharma.com</v>
          </cell>
          <cell r="F45" t="str">
            <v>MEDICAL MANAGER</v>
          </cell>
          <cell r="G45">
            <v>134917695</v>
          </cell>
          <cell r="H45" t="str">
            <v>Alex Carreño</v>
          </cell>
          <cell r="I45" t="str">
            <v>CFO Regional</v>
          </cell>
          <cell r="J45" t="str">
            <v>AXONPHARMA2022</v>
          </cell>
          <cell r="K45" t="str">
            <v>Directorio</v>
          </cell>
          <cell r="M45">
            <v>0</v>
          </cell>
        </row>
        <row r="46">
          <cell r="A46">
            <v>130276172</v>
          </cell>
          <cell r="B46" t="str">
            <v>CONSUELO DEL PILAR</v>
          </cell>
          <cell r="C46" t="str">
            <v>ROMERO</v>
          </cell>
          <cell r="D46" t="str">
            <v>LARENAS</v>
          </cell>
          <cell r="E46" t="str">
            <v>cromero@axon-pharma.com</v>
          </cell>
          <cell r="F46" t="str">
            <v>GERENTE DE RECURSOS HUMANOS</v>
          </cell>
          <cell r="G46">
            <v>134917695</v>
          </cell>
          <cell r="H46" t="str">
            <v>Alex Carreño</v>
          </cell>
          <cell r="I46" t="str">
            <v>CFO Regional</v>
          </cell>
          <cell r="J46" t="str">
            <v>AXONPHARMA2022</v>
          </cell>
          <cell r="K46" t="str">
            <v>Directorio</v>
          </cell>
          <cell r="M46">
            <v>0</v>
          </cell>
        </row>
        <row r="47">
          <cell r="A47" t="str">
            <v>17278612K</v>
          </cell>
          <cell r="B47" t="str">
            <v>EMMANUEL CHRISTIAN</v>
          </cell>
          <cell r="C47" t="str">
            <v>ROZAS</v>
          </cell>
          <cell r="D47" t="str">
            <v>CATALAN</v>
          </cell>
          <cell r="E47" t="str">
            <v>erozas@axon-pharma.com</v>
          </cell>
          <cell r="F47" t="str">
            <v>REPRESENTANTE MEDICO /FARMACIA</v>
          </cell>
          <cell r="G47">
            <v>70377810</v>
          </cell>
          <cell r="H47" t="str">
            <v>Leopoldo Brandenburg</v>
          </cell>
          <cell r="I47" t="str">
            <v>Gerente de Distrito</v>
          </cell>
          <cell r="J47">
            <v>139338243</v>
          </cell>
          <cell r="K47" t="str">
            <v>José Luis Otárola</v>
          </cell>
          <cell r="L47" t="str">
            <v>Gerente de Ventas</v>
          </cell>
          <cell r="M47">
            <v>0</v>
          </cell>
        </row>
        <row r="48">
          <cell r="A48">
            <v>212562181</v>
          </cell>
          <cell r="B48" t="str">
            <v>SOFIA CATALINA</v>
          </cell>
          <cell r="C48" t="str">
            <v>JORQUERA</v>
          </cell>
          <cell r="D48" t="str">
            <v>RODRIGUEZ</v>
          </cell>
          <cell r="E48" t="str">
            <v>sjorquera@axon-pharma.com</v>
          </cell>
          <cell r="F48" t="str">
            <v>ASISTENTE DE DIRECCION MEDICA</v>
          </cell>
          <cell r="G48">
            <v>54366043</v>
          </cell>
          <cell r="H48" t="str">
            <v>Glauco Aracena</v>
          </cell>
          <cell r="I48" t="str">
            <v>Medical Manager</v>
          </cell>
          <cell r="J48">
            <v>134917695</v>
          </cell>
          <cell r="K48" t="str">
            <v>Alex Carreño</v>
          </cell>
          <cell r="L48" t="str">
            <v>CFO Regional</v>
          </cell>
          <cell r="M48">
            <v>0</v>
          </cell>
        </row>
        <row r="49">
          <cell r="A49">
            <v>97077681</v>
          </cell>
          <cell r="B49" t="str">
            <v>JOAQUIN ALEJANDRO</v>
          </cell>
          <cell r="C49" t="str">
            <v>VERDUGO</v>
          </cell>
          <cell r="D49" t="str">
            <v>SALINAS</v>
          </cell>
          <cell r="E49" t="str">
            <v>jverdugo@axon-pharma.com</v>
          </cell>
          <cell r="F49" t="str">
            <v>REPRESENTANTE MEDICO /FARMACIA</v>
          </cell>
          <cell r="G49">
            <v>103965136</v>
          </cell>
          <cell r="H49" t="str">
            <v>Maria Teresa Lara</v>
          </cell>
          <cell r="I49" t="str">
            <v>Gerente de Distrito</v>
          </cell>
          <cell r="J49">
            <v>139338243</v>
          </cell>
          <cell r="K49" t="str">
            <v>José Luis Otárola</v>
          </cell>
          <cell r="L49" t="str">
            <v>Gerente de Ventas</v>
          </cell>
          <cell r="M49">
            <v>0</v>
          </cell>
        </row>
        <row r="50">
          <cell r="A50">
            <v>177843652</v>
          </cell>
          <cell r="B50" t="str">
            <v>IGNACIO ALEJANDRO</v>
          </cell>
          <cell r="C50" t="str">
            <v>GUTIERREZ</v>
          </cell>
          <cell r="D50" t="str">
            <v>TRONCOSO</v>
          </cell>
          <cell r="E50" t="str">
            <v>igutierrez@axon-pharma.com</v>
          </cell>
          <cell r="F50" t="str">
            <v>ANALISTA CONTABLE SENIOR</v>
          </cell>
          <cell r="G50">
            <v>156015539</v>
          </cell>
          <cell r="H50" t="str">
            <v>Carlos Olguin</v>
          </cell>
          <cell r="I50" t="str">
            <v>Jefe de Contabilidad</v>
          </cell>
          <cell r="J50">
            <v>134917695</v>
          </cell>
          <cell r="K50" t="str">
            <v>Alex Carreño</v>
          </cell>
          <cell r="L50" t="str">
            <v>CFO Regional</v>
          </cell>
          <cell r="M50">
            <v>0</v>
          </cell>
        </row>
        <row r="51">
          <cell r="A51">
            <v>103965136</v>
          </cell>
          <cell r="B51" t="str">
            <v>MARIA TERESA</v>
          </cell>
          <cell r="C51" t="str">
            <v>LARA</v>
          </cell>
          <cell r="D51" t="str">
            <v>ESPINOZA</v>
          </cell>
          <cell r="E51" t="str">
            <v>mlara@axon-pharma.com</v>
          </cell>
          <cell r="F51" t="str">
            <v>GERENTE DE DISTRITO</v>
          </cell>
          <cell r="G51">
            <v>139338243</v>
          </cell>
          <cell r="H51" t="str">
            <v>Jose Luis Otarola</v>
          </cell>
          <cell r="I51" t="str">
            <v>Gerente de Ventas</v>
          </cell>
          <cell r="J51">
            <v>134917695</v>
          </cell>
          <cell r="K51" t="str">
            <v>Alex Carreño</v>
          </cell>
          <cell r="L51" t="str">
            <v>CFO Regional</v>
          </cell>
          <cell r="M51">
            <v>0</v>
          </cell>
        </row>
        <row r="52">
          <cell r="A52" t="str">
            <v>009415488K</v>
          </cell>
          <cell r="B52" t="str">
            <v>CRISTIAN ALEXIS</v>
          </cell>
          <cell r="C52" t="str">
            <v>SCHUBERT</v>
          </cell>
          <cell r="D52" t="str">
            <v>STUDER</v>
          </cell>
          <cell r="E52" t="str">
            <v>cschubert@axon-pharma.com</v>
          </cell>
          <cell r="F52" t="str">
            <v>REPRESENTANTE MEDICO /FARMACIA</v>
          </cell>
          <cell r="G52" t="str">
            <v>9970747K</v>
          </cell>
          <cell r="H52" t="str">
            <v>Arnaldo Castillo</v>
          </cell>
          <cell r="I52" t="str">
            <v>Gerente de Distrito</v>
          </cell>
          <cell r="J52">
            <v>139338243</v>
          </cell>
          <cell r="K52" t="str">
            <v>José Luis Otárola</v>
          </cell>
          <cell r="L52" t="str">
            <v>Gerente de Ventas</v>
          </cell>
          <cell r="M52">
            <v>0</v>
          </cell>
        </row>
        <row r="53">
          <cell r="A53">
            <v>98983732</v>
          </cell>
          <cell r="B53" t="str">
            <v>LILIANA VICTORIA</v>
          </cell>
          <cell r="C53" t="str">
            <v>NUÑEZ</v>
          </cell>
          <cell r="D53" t="str">
            <v>ROJAS</v>
          </cell>
          <cell r="E53" t="str">
            <v>lnunez@axon-pharma.com</v>
          </cell>
          <cell r="F53" t="str">
            <v>PRODUCT MANAGER</v>
          </cell>
          <cell r="G53">
            <v>130276172</v>
          </cell>
          <cell r="H53" t="str">
            <v>Consuelo Romero</v>
          </cell>
          <cell r="I53" t="str">
            <v>Gerente de RRHH</v>
          </cell>
          <cell r="J53">
            <v>134917695</v>
          </cell>
          <cell r="K53" t="str">
            <v>Alex Carreño</v>
          </cell>
          <cell r="L53" t="str">
            <v>CFO Regional</v>
          </cell>
          <cell r="M53">
            <v>0</v>
          </cell>
        </row>
        <row r="54">
          <cell r="A54">
            <v>184656981</v>
          </cell>
          <cell r="B54" t="str">
            <v>MARIA CONSTANZA</v>
          </cell>
          <cell r="C54" t="str">
            <v>FUENTES</v>
          </cell>
          <cell r="D54" t="str">
            <v>JERIA</v>
          </cell>
          <cell r="E54" t="str">
            <v>mfuentes@axon-pharma.com</v>
          </cell>
          <cell r="F54" t="str">
            <v>PRODUCT MANAGER</v>
          </cell>
          <cell r="G54">
            <v>130276172</v>
          </cell>
          <cell r="H54" t="str">
            <v>Consuelo Romero</v>
          </cell>
          <cell r="I54" t="str">
            <v>Gerente de RRHH</v>
          </cell>
          <cell r="J54">
            <v>134917695</v>
          </cell>
          <cell r="K54" t="str">
            <v>Alex Carreño</v>
          </cell>
          <cell r="L54" t="str">
            <v>CFO Regional</v>
          </cell>
          <cell r="M54">
            <v>0</v>
          </cell>
        </row>
        <row r="55">
          <cell r="A55">
            <v>192446872</v>
          </cell>
          <cell r="B55" t="str">
            <v>JOSE PATRICIO</v>
          </cell>
          <cell r="C55" t="str">
            <v>BRIONES</v>
          </cell>
          <cell r="D55" t="str">
            <v>OGUSZEWICZ</v>
          </cell>
          <cell r="E55" t="str">
            <v>jbriones@axon-pharma.com</v>
          </cell>
          <cell r="F55" t="str">
            <v>ASISTENTE SUPPLY CHAIN</v>
          </cell>
          <cell r="G55">
            <v>73010977</v>
          </cell>
          <cell r="H55" t="str">
            <v>Luis Sottovia</v>
          </cell>
          <cell r="I55" t="str">
            <v>Gerente de Logística</v>
          </cell>
          <cell r="J55">
            <v>134917695</v>
          </cell>
          <cell r="K55" t="str">
            <v>Alex Carreño</v>
          </cell>
          <cell r="L55" t="str">
            <v>CFO Regional</v>
          </cell>
          <cell r="M55">
            <v>0</v>
          </cell>
        </row>
        <row r="56">
          <cell r="A56">
            <v>70377810</v>
          </cell>
          <cell r="B56" t="str">
            <v>LEOPOLDO ENRIQUE</v>
          </cell>
          <cell r="C56" t="str">
            <v xml:space="preserve">BRANDENBURG </v>
          </cell>
          <cell r="D56" t="str">
            <v>MANSILLA</v>
          </cell>
          <cell r="E56" t="str">
            <v>lbrandenburg@axon-pharma.com</v>
          </cell>
          <cell r="F56" t="str">
            <v>GERENTE DE DISTRITO</v>
          </cell>
          <cell r="G56">
            <v>139338243</v>
          </cell>
          <cell r="H56" t="str">
            <v>Jose Luis Otarola</v>
          </cell>
          <cell r="I56" t="str">
            <v>Gerente de Ventas</v>
          </cell>
          <cell r="J56">
            <v>134917695</v>
          </cell>
          <cell r="K56" t="str">
            <v>Alex Carreño</v>
          </cell>
          <cell r="L56" t="str">
            <v>CFO Regional</v>
          </cell>
          <cell r="M56">
            <v>0</v>
          </cell>
        </row>
        <row r="57">
          <cell r="A57">
            <v>161405728</v>
          </cell>
          <cell r="B57" t="str">
            <v>CARLOS GUSTAVO</v>
          </cell>
          <cell r="C57" t="str">
            <v>CONCHA</v>
          </cell>
          <cell r="D57" t="str">
            <v xml:space="preserve">CONTRERAS </v>
          </cell>
          <cell r="E57" t="str">
            <v>cconcha@axon-pharma.com</v>
          </cell>
          <cell r="F57" t="str">
            <v>COORDINADOR DE ADMINISTRACION Y VENTAS</v>
          </cell>
          <cell r="G57">
            <v>139338243</v>
          </cell>
          <cell r="H57" t="str">
            <v>Jose Luis Otarola</v>
          </cell>
          <cell r="I57" t="str">
            <v>Gerente de Ventas</v>
          </cell>
          <cell r="J57">
            <v>134917695</v>
          </cell>
          <cell r="K57" t="str">
            <v>Alex Carreño</v>
          </cell>
          <cell r="L57" t="str">
            <v>CFO Regional</v>
          </cell>
          <cell r="M57">
            <v>0</v>
          </cell>
        </row>
        <row r="58">
          <cell r="A58">
            <v>89533813</v>
          </cell>
          <cell r="B58" t="str">
            <v>JOSE DAVID</v>
          </cell>
          <cell r="C58" t="str">
            <v>SERRANO</v>
          </cell>
          <cell r="D58" t="str">
            <v>ERICES</v>
          </cell>
          <cell r="E58" t="str">
            <v>dserrano@axon-pharma.com</v>
          </cell>
          <cell r="F58" t="str">
            <v>REPRESENTANTE MEDICO /FARMACIA</v>
          </cell>
          <cell r="G58">
            <v>103965136</v>
          </cell>
          <cell r="H58" t="str">
            <v>Maria Teresa Lara</v>
          </cell>
          <cell r="I58" t="str">
            <v>Gerente de Distrito</v>
          </cell>
          <cell r="J58">
            <v>139338243</v>
          </cell>
          <cell r="K58" t="str">
            <v>José Luis Otárola</v>
          </cell>
          <cell r="L58" t="str">
            <v>Gerente de Ventas</v>
          </cell>
          <cell r="M58">
            <v>0</v>
          </cell>
        </row>
        <row r="59">
          <cell r="A59">
            <v>185331547</v>
          </cell>
          <cell r="B59" t="str">
            <v>CAMILA FERNANDA</v>
          </cell>
          <cell r="C59" t="str">
            <v>CORNEJO</v>
          </cell>
          <cell r="D59" t="str">
            <v>REYES</v>
          </cell>
          <cell r="E59" t="str">
            <v>ccornejo@axon-pharma.com</v>
          </cell>
          <cell r="F59" t="str">
            <v>REPRESENTANTE MEDICO /FARMACIA</v>
          </cell>
          <cell r="G59">
            <v>103741106</v>
          </cell>
          <cell r="H59" t="str">
            <v>Francisco Rojas</v>
          </cell>
          <cell r="I59" t="str">
            <v>Gerente de Distrito</v>
          </cell>
          <cell r="J59">
            <v>139338243</v>
          </cell>
          <cell r="K59" t="str">
            <v>José Luis Otárola</v>
          </cell>
          <cell r="L59" t="str">
            <v>Gerente de Ventas</v>
          </cell>
          <cell r="M59">
            <v>0</v>
          </cell>
        </row>
        <row r="60">
          <cell r="A60">
            <v>132711682</v>
          </cell>
          <cell r="B60" t="str">
            <v>LAURA ANDREA</v>
          </cell>
          <cell r="C60" t="str">
            <v>MENDOZA</v>
          </cell>
          <cell r="D60" t="str">
            <v>JIMENEZ</v>
          </cell>
          <cell r="E60" t="str">
            <v>lmendoza@axon-pharma.com</v>
          </cell>
          <cell r="F60" t="str">
            <v>REPRESENTANTE MEDICO /FARMACIA</v>
          </cell>
          <cell r="G60">
            <v>136574124</v>
          </cell>
          <cell r="H60" t="str">
            <v>Juan Pablo Pizarro</v>
          </cell>
          <cell r="I60" t="str">
            <v>Gerente de Distrito</v>
          </cell>
          <cell r="J60">
            <v>139338243</v>
          </cell>
          <cell r="K60" t="str">
            <v>José Luis Otárola</v>
          </cell>
          <cell r="L60" t="str">
            <v>Gerente de Ventas</v>
          </cell>
          <cell r="M60">
            <v>0</v>
          </cell>
        </row>
        <row r="61">
          <cell r="A61" t="str">
            <v>14045110K</v>
          </cell>
          <cell r="B61" t="str">
            <v>KAREN MARION</v>
          </cell>
          <cell r="C61" t="str">
            <v>SAEZ</v>
          </cell>
          <cell r="D61" t="str">
            <v>CALDERON</v>
          </cell>
          <cell r="E61" t="str">
            <v>ksaez@axon-pharma.com</v>
          </cell>
          <cell r="F61" t="str">
            <v>REPRESENTANTE MEDICO /FARMACIA</v>
          </cell>
          <cell r="G61">
            <v>136574124</v>
          </cell>
          <cell r="H61" t="str">
            <v>Juan Pablo Pizarro</v>
          </cell>
          <cell r="I61" t="str">
            <v>Gerente de Distrito</v>
          </cell>
          <cell r="J61">
            <v>139338243</v>
          </cell>
          <cell r="K61" t="str">
            <v>José Luis Otárola</v>
          </cell>
          <cell r="L61" t="str">
            <v>Gerente de Ventas</v>
          </cell>
          <cell r="M61">
            <v>0</v>
          </cell>
        </row>
        <row r="62">
          <cell r="A62">
            <v>180370994</v>
          </cell>
          <cell r="B62" t="str">
            <v>EVELYN JUDIT</v>
          </cell>
          <cell r="C62" t="str">
            <v>BADIA</v>
          </cell>
          <cell r="D62" t="str">
            <v>ACEVEDO</v>
          </cell>
          <cell r="E62" t="str">
            <v>ebadia@axon-pharma.com</v>
          </cell>
          <cell r="F62" t="str">
            <v>ANALISTA CONTABLE SENIOR</v>
          </cell>
          <cell r="G62">
            <v>156015539</v>
          </cell>
          <cell r="H62" t="str">
            <v>Carlos Olguin</v>
          </cell>
          <cell r="I62" t="str">
            <v>Jefe de Contabilidad</v>
          </cell>
          <cell r="J62">
            <v>134917695</v>
          </cell>
          <cell r="K62" t="str">
            <v>Alex Carreño</v>
          </cell>
          <cell r="L62" t="str">
            <v>CFO Regional</v>
          </cell>
          <cell r="M62">
            <v>0</v>
          </cell>
        </row>
        <row r="63">
          <cell r="A63">
            <v>130840000</v>
          </cell>
          <cell r="B63" t="str">
            <v>IVAN ENRIQUE</v>
          </cell>
          <cell r="C63" t="str">
            <v>RIVERA</v>
          </cell>
          <cell r="D63" t="str">
            <v>YAÑEZ</v>
          </cell>
          <cell r="E63" t="str">
            <v>irivera@axon-pharma.com</v>
          </cell>
          <cell r="F63" t="str">
            <v>REPRESENTANTE MEDICO /FARMACIA</v>
          </cell>
          <cell r="G63">
            <v>103741106</v>
          </cell>
          <cell r="H63" t="str">
            <v>Francisco Rojas</v>
          </cell>
          <cell r="I63" t="str">
            <v>Gerente de Distrito</v>
          </cell>
          <cell r="J63">
            <v>139338243</v>
          </cell>
          <cell r="K63" t="str">
            <v>José Luis Otárola</v>
          </cell>
          <cell r="L63" t="str">
            <v>Gerente de Ventas</v>
          </cell>
          <cell r="M63">
            <v>0</v>
          </cell>
        </row>
        <row r="64">
          <cell r="A64">
            <v>116828677</v>
          </cell>
          <cell r="B64" t="str">
            <v>PATRICIA DEL CARMEN</v>
          </cell>
          <cell r="C64" t="str">
            <v>ULLOA</v>
          </cell>
          <cell r="D64" t="str">
            <v>GARRIDO</v>
          </cell>
          <cell r="E64" t="str">
            <v>pulloa@axon-pharma.com</v>
          </cell>
          <cell r="F64" t="str">
            <v>REPRESENTANTE MEDICO /FARMACIA</v>
          </cell>
          <cell r="G64">
            <v>103965136</v>
          </cell>
          <cell r="H64" t="str">
            <v>Maria Teresa Lara</v>
          </cell>
          <cell r="I64" t="str">
            <v>Gerente de Distrito</v>
          </cell>
          <cell r="J64">
            <v>139338243</v>
          </cell>
          <cell r="K64" t="str">
            <v>José Luis Otárola</v>
          </cell>
          <cell r="L64" t="str">
            <v>Gerente de Ventas</v>
          </cell>
          <cell r="M64">
            <v>0</v>
          </cell>
        </row>
        <row r="65">
          <cell r="A65">
            <v>90979922</v>
          </cell>
          <cell r="B65" t="str">
            <v>STELLA VALENTINA</v>
          </cell>
          <cell r="C65" t="str">
            <v>ORTIZ</v>
          </cell>
          <cell r="D65" t="str">
            <v>CONCHA</v>
          </cell>
          <cell r="E65" t="str">
            <v>sortiz@axon-pharma.com</v>
          </cell>
          <cell r="F65" t="str">
            <v>REPRESENTANTE MEDICO /FARMACIA</v>
          </cell>
          <cell r="G65">
            <v>136574124</v>
          </cell>
          <cell r="H65" t="str">
            <v>Juan Pablo Pizarro</v>
          </cell>
          <cell r="I65" t="str">
            <v>Gerente de Distrito</v>
          </cell>
          <cell r="J65">
            <v>139338243</v>
          </cell>
          <cell r="K65" t="str">
            <v>José Luis Otárola</v>
          </cell>
          <cell r="L65" t="str">
            <v>Gerente de Ventas</v>
          </cell>
          <cell r="M65">
            <v>0</v>
          </cell>
        </row>
        <row r="66">
          <cell r="A66">
            <v>158405598</v>
          </cell>
          <cell r="B66" t="str">
            <v>GONZALO IGNACIO</v>
          </cell>
          <cell r="C66" t="str">
            <v>NAVARRO</v>
          </cell>
          <cell r="D66" t="str">
            <v>BORLONE</v>
          </cell>
          <cell r="E66" t="str">
            <v>gnavarro@axon-pharma.com</v>
          </cell>
          <cell r="F66" t="str">
            <v>GERENTE DE MARKETING DIGITAL</v>
          </cell>
          <cell r="G66">
            <v>130276172</v>
          </cell>
          <cell r="H66" t="str">
            <v>Consuelo Romero</v>
          </cell>
          <cell r="I66" t="str">
            <v>Gerente de RRHH</v>
          </cell>
          <cell r="J66">
            <v>134917695</v>
          </cell>
          <cell r="K66" t="str">
            <v>Alex Carreño</v>
          </cell>
          <cell r="L66" t="str">
            <v>CFO Regional</v>
          </cell>
          <cell r="M66">
            <v>0</v>
          </cell>
        </row>
        <row r="67">
          <cell r="A67" t="str">
            <v>18936234k</v>
          </cell>
          <cell r="B67" t="str">
            <v>PAULA</v>
          </cell>
          <cell r="C67" t="str">
            <v>COROVIC</v>
          </cell>
          <cell r="D67" t="str">
            <v>PEREIRA</v>
          </cell>
          <cell r="E67" t="str">
            <v>pcorovic@axon-pharma.com</v>
          </cell>
          <cell r="F67" t="str">
            <v>ANALISTA ATRACCIÓN Y DESARROLLO DE TALENTO</v>
          </cell>
          <cell r="G67">
            <v>130276172</v>
          </cell>
          <cell r="H67" t="str">
            <v>Consuelo Romero</v>
          </cell>
          <cell r="I67" t="str">
            <v>Gerente de RRHH</v>
          </cell>
          <cell r="J67">
            <v>134917695</v>
          </cell>
          <cell r="K67" t="str">
            <v>Alex Carreño</v>
          </cell>
          <cell r="L67" t="str">
            <v>CFO Regional</v>
          </cell>
          <cell r="M67">
            <v>0</v>
          </cell>
        </row>
        <row r="68">
          <cell r="A68">
            <v>114048119</v>
          </cell>
          <cell r="B68" t="str">
            <v>FABIAN EDISON</v>
          </cell>
          <cell r="C68" t="str">
            <v>MORALES</v>
          </cell>
          <cell r="D68" t="str">
            <v>VALENZUELA</v>
          </cell>
          <cell r="E68" t="str">
            <v>fmorales@axon-pharma.com</v>
          </cell>
          <cell r="F68" t="str">
            <v>ANALISTA DE INVENTARIOS</v>
          </cell>
          <cell r="G68">
            <v>156015539</v>
          </cell>
          <cell r="H68" t="str">
            <v>Carlos Olguin</v>
          </cell>
          <cell r="I68" t="str">
            <v>Jefe de Contabilidad</v>
          </cell>
          <cell r="J68">
            <v>134917695</v>
          </cell>
          <cell r="K68" t="str">
            <v>Alex Carreño</v>
          </cell>
          <cell r="L68" t="str">
            <v>CFO Regional</v>
          </cell>
          <cell r="M68">
            <v>0</v>
          </cell>
        </row>
        <row r="69">
          <cell r="A69">
            <v>73010977</v>
          </cell>
          <cell r="B69" t="str">
            <v>LUIS JORGE</v>
          </cell>
          <cell r="C69" t="str">
            <v>SOTTOVIA</v>
          </cell>
          <cell r="D69" t="str">
            <v>GIMENEZ</v>
          </cell>
          <cell r="E69" t="str">
            <v>lsottovia@axon-pharma.com</v>
          </cell>
          <cell r="F69" t="str">
            <v>GERENTE DE LOGISTICA</v>
          </cell>
          <cell r="G69">
            <v>134917695</v>
          </cell>
          <cell r="H69" t="str">
            <v>Alex Carreño</v>
          </cell>
          <cell r="I69" t="str">
            <v>CFO Regional</v>
          </cell>
          <cell r="J69" t="str">
            <v>AXONPHARMA2022</v>
          </cell>
          <cell r="K69" t="str">
            <v>Directorio</v>
          </cell>
          <cell r="M69">
            <v>0</v>
          </cell>
        </row>
        <row r="70">
          <cell r="A70">
            <v>267949042</v>
          </cell>
          <cell r="B70" t="str">
            <v>ZULMA PATRICIA</v>
          </cell>
          <cell r="C70" t="str">
            <v>JIMENEZ</v>
          </cell>
          <cell r="D70" t="str">
            <v>GUTIERREZ</v>
          </cell>
          <cell r="E70" t="str">
            <v>zjimenez@axon-pharma.com</v>
          </cell>
          <cell r="F70" t="str">
            <v>ANALISTA DE VENTAS Y LICITACIONES</v>
          </cell>
          <cell r="G70">
            <v>161405728</v>
          </cell>
          <cell r="H70" t="str">
            <v>Carlos Concha</v>
          </cell>
          <cell r="I70" t="str">
            <v>Coordinador de Administración y Ventas</v>
          </cell>
          <cell r="J70">
            <v>134917695</v>
          </cell>
          <cell r="K70" t="str">
            <v>Alex Carreño</v>
          </cell>
          <cell r="L70" t="str">
            <v>CFO Regional</v>
          </cell>
          <cell r="M70">
            <v>0</v>
          </cell>
        </row>
        <row r="71">
          <cell r="A71">
            <v>198258326</v>
          </cell>
          <cell r="B71" t="str">
            <v>CAMILA ALEJANDRA</v>
          </cell>
          <cell r="C71" t="str">
            <v>TORRES</v>
          </cell>
          <cell r="D71" t="str">
            <v>GONZALEZ</v>
          </cell>
          <cell r="E71" t="str">
            <v>ctorres@axon-pharma.com</v>
          </cell>
          <cell r="F71" t="str">
            <v>ANALISTA DE MARKETING JUNIOR</v>
          </cell>
          <cell r="G71">
            <v>130276172</v>
          </cell>
          <cell r="H71" t="str">
            <v>Consuelo Romero</v>
          </cell>
          <cell r="I71" t="str">
            <v>Gerente de RRHH</v>
          </cell>
          <cell r="J71">
            <v>134917695</v>
          </cell>
          <cell r="K71" t="str">
            <v>Alex Carreño</v>
          </cell>
          <cell r="L71" t="str">
            <v>CFO Regional</v>
          </cell>
          <cell r="M71">
            <v>0</v>
          </cell>
        </row>
        <row r="72">
          <cell r="A72">
            <v>161004960</v>
          </cell>
          <cell r="B72" t="str">
            <v>MONICA DANIELA</v>
          </cell>
          <cell r="C72" t="str">
            <v>ESPINOZA</v>
          </cell>
          <cell r="D72" t="str">
            <v>GUTIERREZ</v>
          </cell>
          <cell r="E72" t="str">
            <v>mespinoza@axon-pharma.com</v>
          </cell>
          <cell r="F72" t="str">
            <v>ASISTENTE ADMINISTRATIVA</v>
          </cell>
          <cell r="G72">
            <v>167427081</v>
          </cell>
          <cell r="H72" t="str">
            <v>Nathalia Igor</v>
          </cell>
          <cell r="I72" t="str">
            <v>Asistente Ejecutiva de Gerencia</v>
          </cell>
          <cell r="J72">
            <v>134917695</v>
          </cell>
          <cell r="K72" t="str">
            <v>Alex Carreño</v>
          </cell>
          <cell r="L72" t="str">
            <v>CFO Regional</v>
          </cell>
          <cell r="M72">
            <v>0</v>
          </cell>
        </row>
        <row r="73">
          <cell r="A73" t="str">
            <v>26693551K</v>
          </cell>
          <cell r="B73" t="str">
            <v>BILEIDY DEL CARMEN</v>
          </cell>
          <cell r="C73" t="str">
            <v>MORILLO</v>
          </cell>
          <cell r="D73" t="str">
            <v>GRATEROL</v>
          </cell>
          <cell r="E73" t="str">
            <v>bmorillo@axon-pharma.com</v>
          </cell>
          <cell r="F73" t="str">
            <v>ASISTENTE CONTABLE</v>
          </cell>
          <cell r="G73">
            <v>156015539</v>
          </cell>
          <cell r="H73" t="str">
            <v>Carlos Olguin</v>
          </cell>
          <cell r="I73" t="str">
            <v>Jefe de Contabilidad</v>
          </cell>
          <cell r="J73">
            <v>134917695</v>
          </cell>
          <cell r="K73" t="str">
            <v>Alex Carreño</v>
          </cell>
          <cell r="L73" t="str">
            <v>CFO Regional</v>
          </cell>
          <cell r="M73">
            <v>0</v>
          </cell>
        </row>
        <row r="74">
          <cell r="A74">
            <v>172731309</v>
          </cell>
          <cell r="B74" t="str">
            <v>FELIPE IGNACIO</v>
          </cell>
          <cell r="C74" t="str">
            <v>SANTANA</v>
          </cell>
          <cell r="D74" t="str">
            <v>MUÑOZ</v>
          </cell>
          <cell r="E74" t="str">
            <v>fsantana@axon-pharma.com</v>
          </cell>
          <cell r="F74" t="str">
            <v>ANALISTA DE BASES DE DATOS</v>
          </cell>
          <cell r="G74" t="str">
            <v>10462622K</v>
          </cell>
          <cell r="H74" t="str">
            <v>Luis Rubio</v>
          </cell>
          <cell r="I74" t="str">
            <v>Business Intelligence Manager</v>
          </cell>
          <cell r="J74">
            <v>134917695</v>
          </cell>
          <cell r="K74" t="str">
            <v>Alex Carreño</v>
          </cell>
          <cell r="L74" t="str">
            <v>CFO Regional</v>
          </cell>
          <cell r="M74">
            <v>0</v>
          </cell>
        </row>
        <row r="75">
          <cell r="A75">
            <v>170859634</v>
          </cell>
          <cell r="B75" t="str">
            <v>MACARENA VICTORIA</v>
          </cell>
          <cell r="C75" t="str">
            <v>CORRALES</v>
          </cell>
          <cell r="D75" t="str">
            <v>PINTO</v>
          </cell>
          <cell r="E75" t="str">
            <v>mcorrales@axon-pharma.com</v>
          </cell>
          <cell r="F75" t="str">
            <v>PRODUCT MANAGER SENIOR</v>
          </cell>
          <cell r="G75">
            <v>130276172</v>
          </cell>
          <cell r="H75" t="str">
            <v>Consuelo Romero</v>
          </cell>
          <cell r="I75" t="str">
            <v>Gerente de RRHH</v>
          </cell>
          <cell r="J75">
            <v>134917695</v>
          </cell>
          <cell r="K75" t="str">
            <v>Alex Carreño</v>
          </cell>
          <cell r="L75" t="str">
            <v>CFO Regional</v>
          </cell>
          <cell r="M75">
            <v>0</v>
          </cell>
        </row>
        <row r="76">
          <cell r="A76" t="str">
            <v>17042087K</v>
          </cell>
          <cell r="B76" t="str">
            <v>CLAUDIA ALEJANDRA</v>
          </cell>
          <cell r="C76" t="str">
            <v>BARRERA</v>
          </cell>
          <cell r="D76" t="str">
            <v>COFRÉ</v>
          </cell>
          <cell r="E76" t="str">
            <v>cbarrera@axon-pharma.com</v>
          </cell>
          <cell r="F76" t="str">
            <v>REPRESENTANTE MEDICO /FARMACIA</v>
          </cell>
          <cell r="G76">
            <v>103741106</v>
          </cell>
          <cell r="H76" t="str">
            <v>Francisco Rojas</v>
          </cell>
          <cell r="I76" t="str">
            <v>Gerente de Distrito</v>
          </cell>
          <cell r="J76">
            <v>139338243</v>
          </cell>
          <cell r="K76" t="str">
            <v>José Luis Otárola</v>
          </cell>
          <cell r="L76" t="str">
            <v>Gerente de Ventas</v>
          </cell>
          <cell r="M76">
            <v>0</v>
          </cell>
        </row>
        <row r="77">
          <cell r="A77">
            <v>138946908</v>
          </cell>
          <cell r="B77" t="str">
            <v>SILVANNA VERONICA</v>
          </cell>
          <cell r="C77" t="str">
            <v>CORTES</v>
          </cell>
          <cell r="D77" t="str">
            <v>JIMENEZ</v>
          </cell>
          <cell r="E77" t="str">
            <v>scortes@axon-pharma.com</v>
          </cell>
          <cell r="F77" t="str">
            <v>COORDINADORA DE ASUNTOS REGULATORIOS Y FARMACOVIGILANCIA</v>
          </cell>
          <cell r="G77">
            <v>97120323</v>
          </cell>
          <cell r="H77" t="str">
            <v>Maria Kenesich</v>
          </cell>
          <cell r="I77" t="str">
            <v>Directora Técnica</v>
          </cell>
          <cell r="J77">
            <v>134917695</v>
          </cell>
          <cell r="K77" t="str">
            <v>Alex Carreño</v>
          </cell>
          <cell r="L77" t="str">
            <v>CFO Regional</v>
          </cell>
          <cell r="M77">
            <v>0</v>
          </cell>
        </row>
        <row r="78">
          <cell r="A78">
            <v>157359940</v>
          </cell>
          <cell r="B78" t="str">
            <v>ANDREA PAZ</v>
          </cell>
          <cell r="C78" t="str">
            <v>FROSCHKE</v>
          </cell>
          <cell r="D78" t="str">
            <v>FERNANDEZ</v>
          </cell>
          <cell r="E78" t="str">
            <v>afroschke@axon-pharma.com</v>
          </cell>
          <cell r="F78" t="str">
            <v>REPRESENTANTE MEDICO /FARMACIA</v>
          </cell>
          <cell r="G78">
            <v>70377810</v>
          </cell>
          <cell r="H78" t="str">
            <v>Leopoldo Brandenburg</v>
          </cell>
          <cell r="I78" t="str">
            <v>Gerente de Distrito</v>
          </cell>
          <cell r="J78">
            <v>139338243</v>
          </cell>
          <cell r="K78" t="str">
            <v>José Luis Otárola</v>
          </cell>
          <cell r="L78" t="str">
            <v>Gerente de Ventas</v>
          </cell>
          <cell r="M78">
            <v>0</v>
          </cell>
        </row>
        <row r="79">
          <cell r="A79">
            <v>186376927</v>
          </cell>
          <cell r="B79" t="str">
            <v>MARIA FRANCISCA</v>
          </cell>
          <cell r="C79" t="str">
            <v>MUÑOZ</v>
          </cell>
          <cell r="D79" t="str">
            <v>LUER</v>
          </cell>
          <cell r="E79" t="str">
            <v>mmunoz@axon-pharma.com</v>
          </cell>
          <cell r="F79" t="str">
            <v>ANALISTA DE COMPLIANCE</v>
          </cell>
          <cell r="G79">
            <v>130276172</v>
          </cell>
          <cell r="H79" t="str">
            <v>Consuelo Romero</v>
          </cell>
          <cell r="I79" t="str">
            <v>Gerente de RRHH</v>
          </cell>
          <cell r="J79">
            <v>134917695</v>
          </cell>
          <cell r="K79" t="str">
            <v>Alex Carreño</v>
          </cell>
          <cell r="L79" t="str">
            <v>CFO Regional</v>
          </cell>
          <cell r="M79">
            <v>0</v>
          </cell>
        </row>
        <row r="80">
          <cell r="A80">
            <v>155197633</v>
          </cell>
          <cell r="B80" t="str">
            <v>JOAN LETICIA</v>
          </cell>
          <cell r="C80" t="str">
            <v>ESPINOZA</v>
          </cell>
          <cell r="D80" t="str">
            <v>VELARDES</v>
          </cell>
          <cell r="E80" t="str">
            <v>lespinoza@axon-pharma.com</v>
          </cell>
          <cell r="F80" t="str">
            <v>REPRESENTANTE MEDICO /FARMACIA TRAINEE</v>
          </cell>
          <cell r="G80" t="str">
            <v>9970747K</v>
          </cell>
          <cell r="H80" t="str">
            <v>Arnaldo Castillo</v>
          </cell>
          <cell r="I80" t="str">
            <v>Gerente de Distrito</v>
          </cell>
          <cell r="J80">
            <v>139338243</v>
          </cell>
          <cell r="K80" t="str">
            <v>José Luis Otárola</v>
          </cell>
          <cell r="L80" t="str">
            <v>Gerente de Ventas</v>
          </cell>
          <cell r="M80">
            <v>0</v>
          </cell>
        </row>
        <row r="81">
          <cell r="A81">
            <v>258624734</v>
          </cell>
          <cell r="B81" t="str">
            <v>MEIBIS GRACIELA</v>
          </cell>
          <cell r="C81" t="str">
            <v>LINERO</v>
          </cell>
          <cell r="D81" t="str">
            <v>PIMENTEL</v>
          </cell>
          <cell r="E81" t="str">
            <v>mlinero@axon-pharma.com</v>
          </cell>
          <cell r="F81" t="str">
            <v>REPRESENTANTE MEDICO /FARMACIA</v>
          </cell>
          <cell r="G81">
            <v>136574124</v>
          </cell>
          <cell r="H81" t="str">
            <v>Juan Pablo Pizarro</v>
          </cell>
          <cell r="I81" t="str">
            <v>Gerente de Distrito</v>
          </cell>
          <cell r="J81">
            <v>139338243</v>
          </cell>
          <cell r="K81" t="str">
            <v>José Luis Otárola</v>
          </cell>
          <cell r="L81" t="str">
            <v>Gerente de Ventas</v>
          </cell>
          <cell r="M81">
            <v>0</v>
          </cell>
        </row>
        <row r="82">
          <cell r="A82">
            <v>260709143</v>
          </cell>
          <cell r="B82" t="str">
            <v>CARLOS ELIEZER</v>
          </cell>
          <cell r="C82" t="str">
            <v>PÉREZ</v>
          </cell>
          <cell r="D82" t="str">
            <v>RAMÍREZ</v>
          </cell>
          <cell r="E82" t="str">
            <v>cperez@axon-pharma.com</v>
          </cell>
          <cell r="F82" t="str">
            <v>REPRESENTANTE MEDICO /FARMACIA TRAINEE</v>
          </cell>
          <cell r="G82">
            <v>70377810</v>
          </cell>
          <cell r="H82" t="str">
            <v>Leopoldo Brandenburg</v>
          </cell>
          <cell r="I82" t="str">
            <v>Gerente de Distrito</v>
          </cell>
          <cell r="J82">
            <v>139338243</v>
          </cell>
          <cell r="K82" t="str">
            <v>José Luis Otárola</v>
          </cell>
          <cell r="L82" t="str">
            <v>Gerente de Ventas</v>
          </cell>
          <cell r="M82">
            <v>0</v>
          </cell>
        </row>
        <row r="83">
          <cell r="A83">
            <v>179643634</v>
          </cell>
          <cell r="B83" t="str">
            <v>VICTOR HUGO</v>
          </cell>
          <cell r="C83" t="str">
            <v xml:space="preserve">FERNANDEZ </v>
          </cell>
          <cell r="D83" t="str">
            <v>HENZI</v>
          </cell>
          <cell r="E83" t="str">
            <v>vfernandez@axon-pharma.com</v>
          </cell>
          <cell r="F83" t="str">
            <v>MEDICAL ADVISOR</v>
          </cell>
          <cell r="G83">
            <v>54366043</v>
          </cell>
          <cell r="H83" t="str">
            <v>Glauco Aracena</v>
          </cell>
          <cell r="I83" t="str">
            <v>Medical Manager</v>
          </cell>
          <cell r="J83">
            <v>134917695</v>
          </cell>
          <cell r="K83" t="str">
            <v>Alex Carreño</v>
          </cell>
          <cell r="L83" t="str">
            <v>CFO Regional</v>
          </cell>
          <cell r="M83">
            <v>0</v>
          </cell>
        </row>
        <row r="84">
          <cell r="A84">
            <v>259363608</v>
          </cell>
          <cell r="B84" t="str">
            <v>JUAN MANUEL</v>
          </cell>
          <cell r="C84" t="str">
            <v>ORIHUELA</v>
          </cell>
          <cell r="D84" t="str">
            <v>GONZALEZ</v>
          </cell>
          <cell r="E84" t="str">
            <v>jmorihuela@axon-pharma.com</v>
          </cell>
          <cell r="F84" t="str">
            <v>REPRESENTANTE MEDICO /FARMACIA</v>
          </cell>
          <cell r="G84">
            <v>136574124</v>
          </cell>
          <cell r="H84" t="str">
            <v>Juan Pablo Pizarro</v>
          </cell>
          <cell r="I84" t="str">
            <v>Gerente de Distrito</v>
          </cell>
          <cell r="J84">
            <v>139338243</v>
          </cell>
          <cell r="K84" t="str">
            <v>José Luis Otárola</v>
          </cell>
          <cell r="L84" t="str">
            <v>Gerente de Ventas</v>
          </cell>
          <cell r="M84">
            <v>0</v>
          </cell>
        </row>
        <row r="85">
          <cell r="A85">
            <v>82950516</v>
          </cell>
          <cell r="B85" t="str">
            <v>MARCELO PATRICIO</v>
          </cell>
          <cell r="C85" t="str">
            <v>GARCIA</v>
          </cell>
          <cell r="D85" t="str">
            <v>HORMAZABAL</v>
          </cell>
          <cell r="E85" t="str">
            <v>mgarcia@axon-pharma.com</v>
          </cell>
          <cell r="F85" t="str">
            <v>REPRESENTANTE MEDICO /FARMACIA</v>
          </cell>
          <cell r="G85">
            <v>103741106</v>
          </cell>
          <cell r="H85" t="str">
            <v>Francisco Rojas</v>
          </cell>
          <cell r="I85" t="str">
            <v>Gerente de Distrito</v>
          </cell>
          <cell r="J85">
            <v>139338243</v>
          </cell>
          <cell r="K85" t="str">
            <v>José Luis Otárola</v>
          </cell>
          <cell r="L85" t="str">
            <v>Gerente de Ventas</v>
          </cell>
          <cell r="M85">
            <v>0</v>
          </cell>
        </row>
        <row r="86">
          <cell r="A86">
            <v>141302485</v>
          </cell>
          <cell r="B86" t="str">
            <v>CONSTANZA ALEJANDRA</v>
          </cell>
          <cell r="C86" t="str">
            <v>RUIZ</v>
          </cell>
          <cell r="D86" t="str">
            <v>REYES</v>
          </cell>
          <cell r="E86" t="str">
            <v>cruiz@axon-pharma.com</v>
          </cell>
          <cell r="F86" t="str">
            <v>REPRESENTANTE MEDICO /FARMACIA</v>
          </cell>
          <cell r="G86">
            <v>103741106</v>
          </cell>
          <cell r="H86" t="str">
            <v>Francisco Rojas</v>
          </cell>
          <cell r="I86" t="str">
            <v>Gerente de Distrito</v>
          </cell>
          <cell r="J86">
            <v>139338243</v>
          </cell>
          <cell r="K86" t="str">
            <v>José Luis Otárola</v>
          </cell>
          <cell r="L86" t="str">
            <v>Gerente de Ventas</v>
          </cell>
          <cell r="M86">
            <v>0</v>
          </cell>
        </row>
        <row r="87">
          <cell r="A87" t="str">
            <v>9970747K</v>
          </cell>
          <cell r="B87" t="str">
            <v xml:space="preserve">ARNALDO ANTONIO </v>
          </cell>
          <cell r="C87" t="str">
            <v>CASTILLO</v>
          </cell>
          <cell r="D87" t="str">
            <v>GONZALEZ</v>
          </cell>
          <cell r="E87" t="str">
            <v>acastillo@axon-pharma.com</v>
          </cell>
          <cell r="F87" t="str">
            <v>GERENTE DE DISTRITO</v>
          </cell>
          <cell r="G87">
            <v>139338243</v>
          </cell>
          <cell r="H87" t="str">
            <v>Jose Luis Otarola</v>
          </cell>
          <cell r="I87" t="str">
            <v>Gerente de Ventas</v>
          </cell>
          <cell r="J87">
            <v>134917695</v>
          </cell>
          <cell r="K87" t="str">
            <v>Alex Carreño</v>
          </cell>
          <cell r="L87" t="str">
            <v>CFO Regional</v>
          </cell>
          <cell r="M87">
            <v>0</v>
          </cell>
        </row>
        <row r="88">
          <cell r="A88">
            <v>12160899</v>
          </cell>
          <cell r="B88" t="str">
            <v>ANDRES</v>
          </cell>
          <cell r="C88" t="str">
            <v xml:space="preserve">BERCOVICH </v>
          </cell>
          <cell r="E88" t="str">
            <v>abercovich@axon-pharma.com</v>
          </cell>
          <cell r="H88" t="str">
            <v>Directorio</v>
          </cell>
          <cell r="M88">
            <v>0</v>
          </cell>
        </row>
      </sheetData>
      <sheetData sheetId="2"/>
      <sheetData sheetId="3"/>
      <sheetData sheetId="4"/>
      <sheetData sheetId="5"/>
      <sheetData sheetId="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3" Type="http://schemas.openxmlformats.org/officeDocument/2006/relationships/hyperlink" Target="mailto:ksaez@axon-pharma.com" TargetMode="External"/><Relationship Id="rId18" Type="http://schemas.openxmlformats.org/officeDocument/2006/relationships/hyperlink" Target="mailto:sortiz@axon-pharma.com" TargetMode="External"/><Relationship Id="rId26" Type="http://schemas.openxmlformats.org/officeDocument/2006/relationships/hyperlink" Target="mailto:mespinoza@axon-pharma.com" TargetMode="External"/><Relationship Id="rId39" Type="http://schemas.openxmlformats.org/officeDocument/2006/relationships/comments" Target="../comments1.xml"/><Relationship Id="rId21" Type="http://schemas.openxmlformats.org/officeDocument/2006/relationships/hyperlink" Target="mailto:fmorales@axon-pharma.com" TargetMode="External"/><Relationship Id="rId34" Type="http://schemas.openxmlformats.org/officeDocument/2006/relationships/hyperlink" Target="mailto:mgarcia@axon-pharma.com" TargetMode="External"/><Relationship Id="rId7" Type="http://schemas.openxmlformats.org/officeDocument/2006/relationships/hyperlink" Target="mailto:mfuentes@axon-pharma.com" TargetMode="External"/><Relationship Id="rId12" Type="http://schemas.openxmlformats.org/officeDocument/2006/relationships/hyperlink" Target="mailto:ccornejo@axon-pharma.com" TargetMode="External"/><Relationship Id="rId17" Type="http://schemas.openxmlformats.org/officeDocument/2006/relationships/hyperlink" Target="mailto:pulloa@axon-pharma.com" TargetMode="External"/><Relationship Id="rId25" Type="http://schemas.openxmlformats.org/officeDocument/2006/relationships/hyperlink" Target="mailto:bmorillo@axon-pharma.com" TargetMode="External"/><Relationship Id="rId33" Type="http://schemas.openxmlformats.org/officeDocument/2006/relationships/hyperlink" Target="mailto:vfernandez@axon-pharma.com" TargetMode="External"/><Relationship Id="rId38" Type="http://schemas.openxmlformats.org/officeDocument/2006/relationships/vmlDrawing" Target="../drawings/vmlDrawing1.vml"/><Relationship Id="rId2" Type="http://schemas.openxmlformats.org/officeDocument/2006/relationships/hyperlink" Target="mailto:jpizarro@axon-pharma.com" TargetMode="External"/><Relationship Id="rId16" Type="http://schemas.openxmlformats.org/officeDocument/2006/relationships/hyperlink" Target="mailto:irivera@axon-pharma.com" TargetMode="External"/><Relationship Id="rId20" Type="http://schemas.openxmlformats.org/officeDocument/2006/relationships/hyperlink" Target="mailto:pcorovic@axon-pharma.com" TargetMode="External"/><Relationship Id="rId29" Type="http://schemas.openxmlformats.org/officeDocument/2006/relationships/hyperlink" Target="mailto:cbarrera@axon-pharma.com" TargetMode="External"/><Relationship Id="rId1" Type="http://schemas.openxmlformats.org/officeDocument/2006/relationships/hyperlink" Target="mailto:KALAMOS@AXON-PHARMA.COM" TargetMode="External"/><Relationship Id="rId6" Type="http://schemas.openxmlformats.org/officeDocument/2006/relationships/hyperlink" Target="mailto:lnunez@axon-pharma.com" TargetMode="External"/><Relationship Id="rId11" Type="http://schemas.openxmlformats.org/officeDocument/2006/relationships/hyperlink" Target="mailto:dserrano@axon-pharma.com" TargetMode="External"/><Relationship Id="rId24" Type="http://schemas.openxmlformats.org/officeDocument/2006/relationships/hyperlink" Target="mailto:ctorres@axon-pharma.com" TargetMode="External"/><Relationship Id="rId32" Type="http://schemas.openxmlformats.org/officeDocument/2006/relationships/hyperlink" Target="mailto:jmorihuela@axon-pharma.com" TargetMode="External"/><Relationship Id="rId37" Type="http://schemas.openxmlformats.org/officeDocument/2006/relationships/printerSettings" Target="../printerSettings/printerSettings1.bin"/><Relationship Id="rId5" Type="http://schemas.openxmlformats.org/officeDocument/2006/relationships/hyperlink" Target="mailto:cschubert@axon-pharma.com" TargetMode="External"/><Relationship Id="rId15" Type="http://schemas.openxmlformats.org/officeDocument/2006/relationships/hyperlink" Target="mailto:ebadia@axon-pharma.com" TargetMode="External"/><Relationship Id="rId23" Type="http://schemas.openxmlformats.org/officeDocument/2006/relationships/hyperlink" Target="mailto:zjimenez@axon-pharma.com" TargetMode="External"/><Relationship Id="rId28" Type="http://schemas.openxmlformats.org/officeDocument/2006/relationships/hyperlink" Target="mailto:scortes@axon-pharma.com" TargetMode="External"/><Relationship Id="rId36" Type="http://schemas.openxmlformats.org/officeDocument/2006/relationships/hyperlink" Target="mailto:acastillo@axon-pharma.com" TargetMode="External"/><Relationship Id="rId10" Type="http://schemas.openxmlformats.org/officeDocument/2006/relationships/hyperlink" Target="mailto:lbrandenburg@axon-pharma.com" TargetMode="External"/><Relationship Id="rId19" Type="http://schemas.openxmlformats.org/officeDocument/2006/relationships/hyperlink" Target="mailto:gnavarro@axon-pharma.com" TargetMode="External"/><Relationship Id="rId31" Type="http://schemas.openxmlformats.org/officeDocument/2006/relationships/hyperlink" Target="mailto:afroschke@axon-pharma.com" TargetMode="External"/><Relationship Id="rId4" Type="http://schemas.openxmlformats.org/officeDocument/2006/relationships/hyperlink" Target="mailto:mlara@axon-pharma.com" TargetMode="External"/><Relationship Id="rId9" Type="http://schemas.openxmlformats.org/officeDocument/2006/relationships/hyperlink" Target="mailto:cconcha@axon-pharma.com" TargetMode="External"/><Relationship Id="rId14" Type="http://schemas.openxmlformats.org/officeDocument/2006/relationships/hyperlink" Target="mailto:lmendoza@axon-pharma.com" TargetMode="External"/><Relationship Id="rId22" Type="http://schemas.openxmlformats.org/officeDocument/2006/relationships/hyperlink" Target="mailto:lsottovia@axon-pharma.com" TargetMode="External"/><Relationship Id="rId27" Type="http://schemas.openxmlformats.org/officeDocument/2006/relationships/hyperlink" Target="mailto:fsantana@axon-pharma.com" TargetMode="External"/><Relationship Id="rId30" Type="http://schemas.openxmlformats.org/officeDocument/2006/relationships/hyperlink" Target="mailto:mcorrales@axon-pharma.com" TargetMode="External"/><Relationship Id="rId35" Type="http://schemas.openxmlformats.org/officeDocument/2006/relationships/hyperlink" Target="mailto:cruiz@axon-pharma.com" TargetMode="External"/><Relationship Id="rId8" Type="http://schemas.openxmlformats.org/officeDocument/2006/relationships/hyperlink" Target="mailto:jbriones@axon-pharma.com" TargetMode="External"/><Relationship Id="rId3" Type="http://schemas.openxmlformats.org/officeDocument/2006/relationships/hyperlink" Target="mailto:igutierrez@axon-pharma.com"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mailto:ksaez@axon-pharma.com" TargetMode="External"/><Relationship Id="rId18" Type="http://schemas.openxmlformats.org/officeDocument/2006/relationships/hyperlink" Target="mailto:sortiz@axon-pharma.com" TargetMode="External"/><Relationship Id="rId26" Type="http://schemas.openxmlformats.org/officeDocument/2006/relationships/hyperlink" Target="mailto:mespinoza@axon-pharma.com" TargetMode="External"/><Relationship Id="rId39" Type="http://schemas.openxmlformats.org/officeDocument/2006/relationships/vmlDrawing" Target="../drawings/vmlDrawing2.vml"/><Relationship Id="rId21" Type="http://schemas.openxmlformats.org/officeDocument/2006/relationships/hyperlink" Target="mailto:fmorales@axon-pharma.com" TargetMode="External"/><Relationship Id="rId34" Type="http://schemas.openxmlformats.org/officeDocument/2006/relationships/hyperlink" Target="mailto:mgarcia@axon-pharma.com" TargetMode="External"/><Relationship Id="rId7" Type="http://schemas.openxmlformats.org/officeDocument/2006/relationships/hyperlink" Target="mailto:mfuentes@axon-pharma.com" TargetMode="External"/><Relationship Id="rId12" Type="http://schemas.openxmlformats.org/officeDocument/2006/relationships/hyperlink" Target="mailto:ccornejo@axon-pharma.com" TargetMode="External"/><Relationship Id="rId17" Type="http://schemas.openxmlformats.org/officeDocument/2006/relationships/hyperlink" Target="mailto:pulloa@axon-pharma.com" TargetMode="External"/><Relationship Id="rId25" Type="http://schemas.openxmlformats.org/officeDocument/2006/relationships/hyperlink" Target="mailto:bmorillo@axon-pharma.com" TargetMode="External"/><Relationship Id="rId33" Type="http://schemas.openxmlformats.org/officeDocument/2006/relationships/hyperlink" Target="mailto:vfernandez@axon-pharma.com" TargetMode="External"/><Relationship Id="rId38" Type="http://schemas.openxmlformats.org/officeDocument/2006/relationships/printerSettings" Target="../printerSettings/printerSettings2.bin"/><Relationship Id="rId2" Type="http://schemas.openxmlformats.org/officeDocument/2006/relationships/hyperlink" Target="mailto:jpizarro@axon-pharma.com" TargetMode="External"/><Relationship Id="rId16" Type="http://schemas.openxmlformats.org/officeDocument/2006/relationships/hyperlink" Target="mailto:irivera@axon-pharma.com" TargetMode="External"/><Relationship Id="rId20" Type="http://schemas.openxmlformats.org/officeDocument/2006/relationships/hyperlink" Target="mailto:pcorovic@axon-pharma.com" TargetMode="External"/><Relationship Id="rId29" Type="http://schemas.openxmlformats.org/officeDocument/2006/relationships/hyperlink" Target="mailto:cbarrera@axon-pharma.com" TargetMode="External"/><Relationship Id="rId1" Type="http://schemas.openxmlformats.org/officeDocument/2006/relationships/hyperlink" Target="mailto:KALAMOS@AXON-PHARMA.COM" TargetMode="External"/><Relationship Id="rId6" Type="http://schemas.openxmlformats.org/officeDocument/2006/relationships/hyperlink" Target="mailto:lnunez@axon-pharma.com" TargetMode="External"/><Relationship Id="rId11" Type="http://schemas.openxmlformats.org/officeDocument/2006/relationships/hyperlink" Target="mailto:dserrano@axon-pharma.com" TargetMode="External"/><Relationship Id="rId24" Type="http://schemas.openxmlformats.org/officeDocument/2006/relationships/hyperlink" Target="mailto:ctorres@axon-pharma.com" TargetMode="External"/><Relationship Id="rId32" Type="http://schemas.openxmlformats.org/officeDocument/2006/relationships/hyperlink" Target="mailto:jmorihuela@axon-pharma.com" TargetMode="External"/><Relationship Id="rId37" Type="http://schemas.openxmlformats.org/officeDocument/2006/relationships/hyperlink" Target="mailto:abercovich@axon-pharma.com" TargetMode="External"/><Relationship Id="rId40" Type="http://schemas.openxmlformats.org/officeDocument/2006/relationships/comments" Target="../comments2.xml"/><Relationship Id="rId5" Type="http://schemas.openxmlformats.org/officeDocument/2006/relationships/hyperlink" Target="mailto:cschubert@axon-pharma.com" TargetMode="External"/><Relationship Id="rId15" Type="http://schemas.openxmlformats.org/officeDocument/2006/relationships/hyperlink" Target="mailto:ebadia@axon-pharma.com" TargetMode="External"/><Relationship Id="rId23" Type="http://schemas.openxmlformats.org/officeDocument/2006/relationships/hyperlink" Target="mailto:zjimenez@axon-pharma.com" TargetMode="External"/><Relationship Id="rId28" Type="http://schemas.openxmlformats.org/officeDocument/2006/relationships/hyperlink" Target="mailto:scortes@axon-pharma.com" TargetMode="External"/><Relationship Id="rId36" Type="http://schemas.openxmlformats.org/officeDocument/2006/relationships/hyperlink" Target="mailto:acastillo@axon-pharma.com" TargetMode="External"/><Relationship Id="rId10" Type="http://schemas.openxmlformats.org/officeDocument/2006/relationships/hyperlink" Target="mailto:lbrandenburg@axon-pharma.com" TargetMode="External"/><Relationship Id="rId19" Type="http://schemas.openxmlformats.org/officeDocument/2006/relationships/hyperlink" Target="mailto:gnavarro@axon-pharma.com" TargetMode="External"/><Relationship Id="rId31" Type="http://schemas.openxmlformats.org/officeDocument/2006/relationships/hyperlink" Target="mailto:afroschke@axon-pharma.com" TargetMode="External"/><Relationship Id="rId4" Type="http://schemas.openxmlformats.org/officeDocument/2006/relationships/hyperlink" Target="mailto:mlara@axon-pharma.com" TargetMode="External"/><Relationship Id="rId9" Type="http://schemas.openxmlformats.org/officeDocument/2006/relationships/hyperlink" Target="mailto:cconcha@axon-pharma.com" TargetMode="External"/><Relationship Id="rId14" Type="http://schemas.openxmlformats.org/officeDocument/2006/relationships/hyperlink" Target="mailto:lmendoza@axon-pharma.com" TargetMode="External"/><Relationship Id="rId22" Type="http://schemas.openxmlformats.org/officeDocument/2006/relationships/hyperlink" Target="mailto:lsottovia@axon-pharma.com" TargetMode="External"/><Relationship Id="rId27" Type="http://schemas.openxmlformats.org/officeDocument/2006/relationships/hyperlink" Target="mailto:fsantana@axon-pharma.com" TargetMode="External"/><Relationship Id="rId30" Type="http://schemas.openxmlformats.org/officeDocument/2006/relationships/hyperlink" Target="mailto:mcorrales@axon-pharma.com" TargetMode="External"/><Relationship Id="rId35" Type="http://schemas.openxmlformats.org/officeDocument/2006/relationships/hyperlink" Target="mailto:cruiz@axon-pharma.com" TargetMode="External"/><Relationship Id="rId8" Type="http://schemas.openxmlformats.org/officeDocument/2006/relationships/hyperlink" Target="mailto:jbriones@axon-pharma.com" TargetMode="External"/><Relationship Id="rId3" Type="http://schemas.openxmlformats.org/officeDocument/2006/relationships/hyperlink" Target="mailto:igutierrez@axon-pharma.com" TargetMode="Externa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48"/>
  <sheetViews>
    <sheetView tabSelected="1" workbookViewId="0">
      <selection activeCell="B9" sqref="B9"/>
    </sheetView>
  </sheetViews>
  <sheetFormatPr baseColWidth="10" defaultRowHeight="14.5" x14ac:dyDescent="0.35"/>
  <sheetData>
    <row r="1" spans="1:9" ht="22.5" thickBot="1" x14ac:dyDescent="0.4">
      <c r="A1" s="20" t="s">
        <v>338</v>
      </c>
      <c r="B1" s="21" t="s">
        <v>339</v>
      </c>
      <c r="C1" s="21" t="s">
        <v>340</v>
      </c>
      <c r="D1" s="21" t="s">
        <v>341</v>
      </c>
      <c r="E1" s="21" t="s">
        <v>342</v>
      </c>
      <c r="F1" s="21" t="s">
        <v>343</v>
      </c>
      <c r="G1" s="22" t="s">
        <v>344</v>
      </c>
      <c r="H1" s="22" t="s">
        <v>345</v>
      </c>
      <c r="I1" s="22" t="s">
        <v>346</v>
      </c>
    </row>
    <row r="2" spans="1:9" ht="15" thickBot="1" x14ac:dyDescent="0.4">
      <c r="A2" s="23">
        <v>134917695</v>
      </c>
      <c r="B2" t="s">
        <v>347</v>
      </c>
      <c r="C2" t="s">
        <v>348</v>
      </c>
      <c r="D2" t="s">
        <v>349</v>
      </c>
      <c r="E2">
        <v>100</v>
      </c>
      <c r="F2">
        <v>38</v>
      </c>
      <c r="G2" s="24" t="s">
        <v>350</v>
      </c>
      <c r="H2" s="24">
        <v>90</v>
      </c>
      <c r="I2" s="24" t="s">
        <v>351</v>
      </c>
    </row>
    <row r="3" spans="1:9" ht="15" thickBot="1" x14ac:dyDescent="0.4">
      <c r="A3" s="23">
        <v>134917695</v>
      </c>
      <c r="B3" t="s">
        <v>352</v>
      </c>
      <c r="C3" t="s">
        <v>353</v>
      </c>
      <c r="D3" t="s">
        <v>354</v>
      </c>
      <c r="E3">
        <v>100</v>
      </c>
      <c r="F3">
        <v>24</v>
      </c>
      <c r="G3" s="24" t="s">
        <v>350</v>
      </c>
      <c r="H3" s="24">
        <v>90</v>
      </c>
      <c r="I3" s="24" t="s">
        <v>351</v>
      </c>
    </row>
    <row r="4" spans="1:9" ht="15" thickBot="1" x14ac:dyDescent="0.4">
      <c r="A4" s="23">
        <v>134917695</v>
      </c>
      <c r="B4" t="s">
        <v>355</v>
      </c>
      <c r="C4" t="s">
        <v>356</v>
      </c>
      <c r="D4" t="s">
        <v>357</v>
      </c>
      <c r="E4">
        <v>100</v>
      </c>
      <c r="F4">
        <v>38</v>
      </c>
      <c r="G4" s="24" t="s">
        <v>350</v>
      </c>
      <c r="H4" s="24">
        <v>100</v>
      </c>
      <c r="I4" s="24" t="s">
        <v>351</v>
      </c>
    </row>
    <row r="5" spans="1:9" ht="15" thickBot="1" x14ac:dyDescent="0.4">
      <c r="A5" s="23">
        <v>157359940</v>
      </c>
      <c r="B5" t="s">
        <v>358</v>
      </c>
      <c r="C5" t="s">
        <v>359</v>
      </c>
      <c r="D5" t="s">
        <v>360</v>
      </c>
      <c r="E5">
        <v>100</v>
      </c>
      <c r="F5">
        <v>38</v>
      </c>
      <c r="G5" s="24" t="s">
        <v>350</v>
      </c>
      <c r="H5" s="24">
        <v>100</v>
      </c>
      <c r="I5" s="24" t="s">
        <v>351</v>
      </c>
    </row>
    <row r="6" spans="1:9" ht="15" thickBot="1" x14ac:dyDescent="0.4">
      <c r="A6" s="23">
        <v>157359940</v>
      </c>
      <c r="B6" t="s">
        <v>361</v>
      </c>
      <c r="C6" t="s">
        <v>362</v>
      </c>
      <c r="D6" t="s">
        <v>363</v>
      </c>
      <c r="E6">
        <v>100</v>
      </c>
      <c r="F6">
        <v>24</v>
      </c>
      <c r="G6" s="24" t="s">
        <v>364</v>
      </c>
      <c r="H6" s="24">
        <v>2</v>
      </c>
      <c r="I6" s="24" t="s">
        <v>365</v>
      </c>
    </row>
    <row r="7" spans="1:9" ht="15" thickBot="1" x14ac:dyDescent="0.4">
      <c r="A7" s="23">
        <v>157359940</v>
      </c>
      <c r="B7" t="s">
        <v>366</v>
      </c>
      <c r="C7" t="s">
        <v>367</v>
      </c>
      <c r="D7" t="s">
        <v>368</v>
      </c>
      <c r="E7">
        <v>100</v>
      </c>
      <c r="F7">
        <v>38</v>
      </c>
      <c r="G7" s="24" t="s">
        <v>364</v>
      </c>
      <c r="H7" s="24">
        <v>45</v>
      </c>
      <c r="I7" s="24" t="s">
        <v>351</v>
      </c>
    </row>
    <row r="8" spans="1:9" ht="15" thickBot="1" x14ac:dyDescent="0.4">
      <c r="A8" s="23">
        <v>12160899</v>
      </c>
      <c r="B8" t="s">
        <v>369</v>
      </c>
      <c r="C8" t="s">
        <v>370</v>
      </c>
      <c r="D8" t="s">
        <v>371</v>
      </c>
      <c r="E8">
        <v>100</v>
      </c>
      <c r="F8">
        <v>40</v>
      </c>
      <c r="G8" s="24" t="s">
        <v>350</v>
      </c>
      <c r="H8" s="24">
        <v>100</v>
      </c>
      <c r="I8" s="24" t="s">
        <v>351</v>
      </c>
    </row>
    <row r="9" spans="1:9" ht="15" thickBot="1" x14ac:dyDescent="0.4">
      <c r="A9" s="23">
        <v>12160899</v>
      </c>
      <c r="B9" t="s">
        <v>372</v>
      </c>
      <c r="C9" t="s">
        <v>373</v>
      </c>
      <c r="D9" t="s">
        <v>374</v>
      </c>
      <c r="E9">
        <v>100</v>
      </c>
      <c r="F9">
        <v>25</v>
      </c>
      <c r="G9" s="24" t="s">
        <v>350</v>
      </c>
      <c r="H9" s="24">
        <v>100</v>
      </c>
      <c r="I9" s="24" t="s">
        <v>351</v>
      </c>
    </row>
    <row r="10" spans="1:9" ht="15" thickBot="1" x14ac:dyDescent="0.4">
      <c r="A10" s="23">
        <v>12160899</v>
      </c>
      <c r="B10" t="s">
        <v>375</v>
      </c>
      <c r="C10" t="s">
        <v>376</v>
      </c>
      <c r="D10" t="s">
        <v>377</v>
      </c>
      <c r="E10">
        <v>100</v>
      </c>
      <c r="F10">
        <v>25</v>
      </c>
      <c r="G10" s="24" t="s">
        <v>350</v>
      </c>
      <c r="H10" s="24">
        <v>100</v>
      </c>
      <c r="I10" s="24" t="s">
        <v>351</v>
      </c>
    </row>
    <row r="11" spans="1:9" ht="15" thickBot="1" x14ac:dyDescent="0.4">
      <c r="A11" s="23">
        <v>12160899</v>
      </c>
      <c r="B11" t="s">
        <v>378</v>
      </c>
      <c r="C11" t="s">
        <v>379</v>
      </c>
      <c r="D11" t="s">
        <v>380</v>
      </c>
      <c r="E11">
        <v>100</v>
      </c>
      <c r="F11">
        <v>10</v>
      </c>
      <c r="G11" s="24" t="s">
        <v>350</v>
      </c>
      <c r="H11" s="24">
        <v>100</v>
      </c>
      <c r="I11" s="24" t="s">
        <v>351</v>
      </c>
    </row>
    <row r="12" spans="1:9" ht="15" thickBot="1" x14ac:dyDescent="0.4">
      <c r="A12" s="23">
        <v>121244330</v>
      </c>
      <c r="B12" t="s">
        <v>358</v>
      </c>
      <c r="C12" t="s">
        <v>359</v>
      </c>
      <c r="D12" t="s">
        <v>381</v>
      </c>
      <c r="E12">
        <v>100</v>
      </c>
      <c r="F12">
        <v>38</v>
      </c>
      <c r="G12" s="24" t="s">
        <v>350</v>
      </c>
      <c r="H12" s="24">
        <v>100</v>
      </c>
      <c r="I12" s="24" t="s">
        <v>351</v>
      </c>
    </row>
    <row r="13" spans="1:9" ht="15" thickBot="1" x14ac:dyDescent="0.4">
      <c r="A13" s="23">
        <v>121244330</v>
      </c>
      <c r="B13" t="s">
        <v>361</v>
      </c>
      <c r="C13" t="s">
        <v>382</v>
      </c>
      <c r="D13" t="s">
        <v>383</v>
      </c>
      <c r="E13">
        <v>100</v>
      </c>
      <c r="F13">
        <v>24</v>
      </c>
      <c r="G13" s="24" t="s">
        <v>364</v>
      </c>
      <c r="H13" s="24">
        <v>90</v>
      </c>
      <c r="I13" s="24" t="s">
        <v>351</v>
      </c>
    </row>
    <row r="14" spans="1:9" ht="15" thickBot="1" x14ac:dyDescent="0.4">
      <c r="A14" s="23">
        <v>121244330</v>
      </c>
      <c r="B14" t="s">
        <v>366</v>
      </c>
      <c r="C14" t="s">
        <v>384</v>
      </c>
      <c r="D14" t="s">
        <v>385</v>
      </c>
      <c r="E14">
        <v>100</v>
      </c>
      <c r="F14">
        <v>38</v>
      </c>
      <c r="G14" s="24" t="s">
        <v>386</v>
      </c>
      <c r="H14" s="24">
        <v>85</v>
      </c>
      <c r="I14" s="24" t="s">
        <v>351</v>
      </c>
    </row>
    <row r="15" spans="1:9" ht="15" thickBot="1" x14ac:dyDescent="0.4">
      <c r="A15" s="23">
        <v>158992833</v>
      </c>
      <c r="B15" t="s">
        <v>358</v>
      </c>
      <c r="C15" t="s">
        <v>359</v>
      </c>
      <c r="D15" t="s">
        <v>360</v>
      </c>
      <c r="E15">
        <v>100</v>
      </c>
      <c r="F15">
        <v>38</v>
      </c>
      <c r="G15" s="24" t="s">
        <v>350</v>
      </c>
      <c r="H15" s="24">
        <v>100</v>
      </c>
      <c r="I15" s="24" t="s">
        <v>351</v>
      </c>
    </row>
    <row r="16" spans="1:9" ht="15" thickBot="1" x14ac:dyDescent="0.4">
      <c r="A16" s="23">
        <v>158992833</v>
      </c>
      <c r="B16" t="s">
        <v>361</v>
      </c>
      <c r="C16" t="s">
        <v>382</v>
      </c>
      <c r="D16" t="s">
        <v>383</v>
      </c>
      <c r="E16">
        <v>100</v>
      </c>
      <c r="F16">
        <v>24</v>
      </c>
      <c r="G16" s="24" t="s">
        <v>364</v>
      </c>
      <c r="H16" s="24">
        <v>90</v>
      </c>
      <c r="I16" s="24" t="s">
        <v>351</v>
      </c>
    </row>
    <row r="17" spans="1:9" ht="15" thickBot="1" x14ac:dyDescent="0.4">
      <c r="A17" s="23">
        <v>158992833</v>
      </c>
      <c r="B17" t="s">
        <v>366</v>
      </c>
      <c r="C17" t="s">
        <v>384</v>
      </c>
      <c r="D17" t="s">
        <v>387</v>
      </c>
      <c r="E17">
        <v>100</v>
      </c>
      <c r="F17">
        <v>38</v>
      </c>
      <c r="G17" s="24" t="s">
        <v>386</v>
      </c>
      <c r="H17" s="24">
        <v>85</v>
      </c>
      <c r="I17" s="24" t="s">
        <v>351</v>
      </c>
    </row>
    <row r="18" spans="1:9" ht="15" thickBot="1" x14ac:dyDescent="0.4">
      <c r="A18" s="23" t="s">
        <v>273</v>
      </c>
      <c r="B18" t="s">
        <v>388</v>
      </c>
      <c r="C18" t="s">
        <v>389</v>
      </c>
      <c r="D18" t="s">
        <v>390</v>
      </c>
      <c r="E18">
        <v>100</v>
      </c>
      <c r="F18">
        <v>63</v>
      </c>
      <c r="G18" s="24" t="s">
        <v>364</v>
      </c>
      <c r="H18" s="24">
        <v>100</v>
      </c>
      <c r="I18" s="24" t="s">
        <v>351</v>
      </c>
    </row>
    <row r="19" spans="1:9" ht="15" thickBot="1" x14ac:dyDescent="0.4">
      <c r="A19" s="23" t="s">
        <v>273</v>
      </c>
      <c r="B19" t="s">
        <v>391</v>
      </c>
      <c r="C19" t="s">
        <v>392</v>
      </c>
      <c r="D19" t="s">
        <v>393</v>
      </c>
      <c r="E19">
        <v>100</v>
      </c>
      <c r="F19">
        <v>25</v>
      </c>
      <c r="G19" s="24" t="s">
        <v>364</v>
      </c>
      <c r="H19" s="24">
        <v>100</v>
      </c>
      <c r="I19" s="24" t="s">
        <v>351</v>
      </c>
    </row>
    <row r="20" spans="1:9" ht="15" thickBot="1" x14ac:dyDescent="0.4">
      <c r="A20" s="23" t="s">
        <v>273</v>
      </c>
      <c r="B20" t="s">
        <v>394</v>
      </c>
      <c r="C20" t="s">
        <v>395</v>
      </c>
      <c r="D20" t="s">
        <v>390</v>
      </c>
      <c r="E20">
        <v>100</v>
      </c>
      <c r="F20">
        <v>12</v>
      </c>
      <c r="G20" s="24" t="s">
        <v>364</v>
      </c>
      <c r="H20" s="24">
        <v>100</v>
      </c>
      <c r="I20" s="24" t="s">
        <v>351</v>
      </c>
    </row>
    <row r="21" spans="1:9" ht="15" thickBot="1" x14ac:dyDescent="0.4">
      <c r="A21" s="23">
        <v>198258326</v>
      </c>
      <c r="B21" t="s">
        <v>396</v>
      </c>
      <c r="C21" t="s">
        <v>397</v>
      </c>
      <c r="D21" t="s">
        <v>398</v>
      </c>
      <c r="E21">
        <v>100</v>
      </c>
      <c r="F21">
        <v>60</v>
      </c>
      <c r="G21" s="24" t="s">
        <v>364</v>
      </c>
      <c r="H21" s="24">
        <v>100</v>
      </c>
      <c r="I21" s="24" t="s">
        <v>351</v>
      </c>
    </row>
    <row r="22" spans="1:9" ht="15" thickBot="1" x14ac:dyDescent="0.4">
      <c r="A22" s="23">
        <v>198258326</v>
      </c>
      <c r="B22" t="s">
        <v>399</v>
      </c>
      <c r="C22" t="s">
        <v>400</v>
      </c>
      <c r="D22" t="s">
        <v>401</v>
      </c>
      <c r="E22">
        <v>100</v>
      </c>
      <c r="F22">
        <v>30</v>
      </c>
      <c r="G22" s="24" t="s">
        <v>364</v>
      </c>
      <c r="H22" s="24">
        <v>12</v>
      </c>
      <c r="I22" s="24" t="s">
        <v>351</v>
      </c>
    </row>
    <row r="23" spans="1:9" ht="15" thickBot="1" x14ac:dyDescent="0.4">
      <c r="A23" s="23">
        <v>198258326</v>
      </c>
      <c r="B23" t="s">
        <v>402</v>
      </c>
      <c r="C23" t="s">
        <v>403</v>
      </c>
      <c r="D23" t="s">
        <v>404</v>
      </c>
      <c r="E23">
        <v>100</v>
      </c>
      <c r="F23">
        <v>10</v>
      </c>
      <c r="G23" s="24" t="s">
        <v>364</v>
      </c>
      <c r="H23" s="24">
        <v>100</v>
      </c>
      <c r="I23" s="24" t="s">
        <v>351</v>
      </c>
    </row>
    <row r="24" spans="1:9" ht="15" thickBot="1" x14ac:dyDescent="0.4">
      <c r="A24" s="23">
        <v>185331547</v>
      </c>
      <c r="B24" t="s">
        <v>358</v>
      </c>
      <c r="C24" t="s">
        <v>359</v>
      </c>
      <c r="D24" t="s">
        <v>381</v>
      </c>
      <c r="E24">
        <v>100</v>
      </c>
      <c r="F24">
        <v>38</v>
      </c>
      <c r="G24" s="24" t="s">
        <v>350</v>
      </c>
      <c r="H24" s="24">
        <v>100</v>
      </c>
      <c r="I24" s="24" t="s">
        <v>351</v>
      </c>
    </row>
    <row r="25" spans="1:9" ht="15" thickBot="1" x14ac:dyDescent="0.4">
      <c r="A25" s="23">
        <v>185331547</v>
      </c>
      <c r="B25" t="s">
        <v>361</v>
      </c>
      <c r="C25" t="s">
        <v>382</v>
      </c>
      <c r="D25" t="s">
        <v>405</v>
      </c>
      <c r="E25">
        <v>100</v>
      </c>
      <c r="F25">
        <v>24</v>
      </c>
      <c r="G25" s="24" t="s">
        <v>364</v>
      </c>
      <c r="H25" s="24">
        <v>90</v>
      </c>
      <c r="I25" s="24" t="s">
        <v>351</v>
      </c>
    </row>
    <row r="26" spans="1:9" ht="15" thickBot="1" x14ac:dyDescent="0.4">
      <c r="A26" s="23">
        <v>185331547</v>
      </c>
      <c r="B26" t="s">
        <v>366</v>
      </c>
      <c r="C26" t="s">
        <v>384</v>
      </c>
      <c r="D26" t="s">
        <v>406</v>
      </c>
      <c r="E26">
        <v>100</v>
      </c>
      <c r="F26">
        <v>38</v>
      </c>
      <c r="G26" s="24" t="s">
        <v>386</v>
      </c>
      <c r="H26" s="24">
        <v>85</v>
      </c>
      <c r="I26" s="24" t="s">
        <v>351</v>
      </c>
    </row>
    <row r="27" spans="1:9" ht="15" thickBot="1" x14ac:dyDescent="0.4">
      <c r="A27" s="23">
        <v>260709143</v>
      </c>
      <c r="B27" t="s">
        <v>358</v>
      </c>
      <c r="C27" t="s">
        <v>359</v>
      </c>
      <c r="D27" t="s">
        <v>360</v>
      </c>
      <c r="E27">
        <v>100</v>
      </c>
      <c r="F27">
        <v>38</v>
      </c>
      <c r="G27" s="24" t="s">
        <v>350</v>
      </c>
      <c r="H27" s="24">
        <v>100</v>
      </c>
      <c r="I27" s="24" t="s">
        <v>351</v>
      </c>
    </row>
    <row r="28" spans="1:9" ht="15" thickBot="1" x14ac:dyDescent="0.4">
      <c r="A28" s="23">
        <v>260709143</v>
      </c>
      <c r="B28" t="s">
        <v>361</v>
      </c>
      <c r="C28" t="s">
        <v>407</v>
      </c>
      <c r="D28" t="s">
        <v>363</v>
      </c>
      <c r="E28">
        <v>100</v>
      </c>
      <c r="F28">
        <v>24</v>
      </c>
      <c r="G28" s="24" t="s">
        <v>364</v>
      </c>
      <c r="H28" s="24">
        <v>100</v>
      </c>
      <c r="I28" s="24" t="s">
        <v>365</v>
      </c>
    </row>
    <row r="29" spans="1:9" ht="15" thickBot="1" x14ac:dyDescent="0.4">
      <c r="A29" s="23">
        <v>260709143</v>
      </c>
      <c r="B29" t="s">
        <v>366</v>
      </c>
      <c r="C29" t="s">
        <v>367</v>
      </c>
      <c r="D29" t="s">
        <v>368</v>
      </c>
      <c r="E29">
        <v>100</v>
      </c>
      <c r="F29">
        <v>38</v>
      </c>
      <c r="G29" s="24" t="s">
        <v>364</v>
      </c>
      <c r="H29" s="24">
        <v>45</v>
      </c>
      <c r="I29" s="24" t="s">
        <v>365</v>
      </c>
    </row>
    <row r="30" spans="1:9" ht="15" thickBot="1" x14ac:dyDescent="0.4">
      <c r="A30" s="23">
        <v>156015539</v>
      </c>
      <c r="B30" t="s">
        <v>408</v>
      </c>
      <c r="C30" t="s">
        <v>409</v>
      </c>
      <c r="D30" t="s">
        <v>410</v>
      </c>
      <c r="E30">
        <v>100</v>
      </c>
      <c r="F30">
        <v>24</v>
      </c>
      <c r="G30" s="24" t="s">
        <v>350</v>
      </c>
      <c r="H30" s="24">
        <v>100</v>
      </c>
      <c r="I30" s="24" t="s">
        <v>365</v>
      </c>
    </row>
    <row r="31" spans="1:9" ht="15" thickBot="1" x14ac:dyDescent="0.4">
      <c r="A31" s="23">
        <v>156015539</v>
      </c>
      <c r="B31" t="s">
        <v>411</v>
      </c>
      <c r="C31" t="s">
        <v>412</v>
      </c>
      <c r="D31" t="s">
        <v>413</v>
      </c>
      <c r="E31">
        <v>100</v>
      </c>
      <c r="F31">
        <v>38</v>
      </c>
      <c r="G31" s="24" t="s">
        <v>350</v>
      </c>
      <c r="H31" s="24">
        <v>100</v>
      </c>
      <c r="I31" s="24" t="s">
        <v>351</v>
      </c>
    </row>
    <row r="32" spans="1:9" ht="15" thickBot="1" x14ac:dyDescent="0.4">
      <c r="A32" s="23">
        <v>156015539</v>
      </c>
      <c r="B32" t="s">
        <v>414</v>
      </c>
      <c r="C32" t="s">
        <v>415</v>
      </c>
      <c r="D32" t="s">
        <v>416</v>
      </c>
      <c r="E32">
        <v>100</v>
      </c>
      <c r="F32">
        <v>38</v>
      </c>
      <c r="G32" s="24" t="s">
        <v>350</v>
      </c>
      <c r="H32" s="24">
        <v>100</v>
      </c>
      <c r="I32" s="24" t="s">
        <v>351</v>
      </c>
    </row>
    <row r="33" spans="1:9" ht="15" thickBot="1" x14ac:dyDescent="0.4">
      <c r="A33" s="23">
        <v>161405728</v>
      </c>
      <c r="B33" t="s">
        <v>358</v>
      </c>
      <c r="C33" t="s">
        <v>417</v>
      </c>
      <c r="D33" t="s">
        <v>418</v>
      </c>
      <c r="E33">
        <v>100</v>
      </c>
      <c r="F33">
        <v>38</v>
      </c>
      <c r="G33" s="24" t="s">
        <v>350</v>
      </c>
      <c r="H33" s="24">
        <v>100</v>
      </c>
      <c r="I33" s="24" t="s">
        <v>351</v>
      </c>
    </row>
    <row r="34" spans="1:9" ht="15" thickBot="1" x14ac:dyDescent="0.4">
      <c r="A34" s="23">
        <v>161405728</v>
      </c>
      <c r="B34" t="s">
        <v>419</v>
      </c>
      <c r="C34" t="s">
        <v>420</v>
      </c>
      <c r="D34" t="s">
        <v>421</v>
      </c>
      <c r="E34">
        <v>100</v>
      </c>
      <c r="F34">
        <v>24</v>
      </c>
      <c r="G34" s="24" t="s">
        <v>364</v>
      </c>
      <c r="H34" s="24">
        <v>95</v>
      </c>
      <c r="I34" s="24" t="s">
        <v>351</v>
      </c>
    </row>
    <row r="35" spans="1:9" ht="15" thickBot="1" x14ac:dyDescent="0.4">
      <c r="A35" s="23">
        <v>161405728</v>
      </c>
      <c r="B35" t="s">
        <v>422</v>
      </c>
      <c r="C35" t="s">
        <v>423</v>
      </c>
      <c r="D35" t="s">
        <v>424</v>
      </c>
      <c r="E35">
        <v>100</v>
      </c>
      <c r="F35">
        <v>38</v>
      </c>
      <c r="G35" s="24" t="s">
        <v>350</v>
      </c>
      <c r="H35" s="24">
        <v>100</v>
      </c>
      <c r="I35" s="24" t="s">
        <v>351</v>
      </c>
    </row>
    <row r="36" spans="1:9" ht="15" thickBot="1" x14ac:dyDescent="0.4">
      <c r="A36" s="23">
        <v>137569116</v>
      </c>
      <c r="B36" t="s">
        <v>358</v>
      </c>
      <c r="C36" t="s">
        <v>425</v>
      </c>
      <c r="D36" t="s">
        <v>360</v>
      </c>
      <c r="E36">
        <v>100</v>
      </c>
      <c r="F36">
        <v>38</v>
      </c>
      <c r="G36" s="24" t="s">
        <v>350</v>
      </c>
      <c r="H36" s="24">
        <v>100</v>
      </c>
      <c r="I36" s="24" t="s">
        <v>351</v>
      </c>
    </row>
    <row r="37" spans="1:9" ht="15" thickBot="1" x14ac:dyDescent="0.4">
      <c r="A37" s="23">
        <v>137569116</v>
      </c>
      <c r="B37" t="s">
        <v>361</v>
      </c>
      <c r="C37" t="s">
        <v>426</v>
      </c>
      <c r="D37" t="s">
        <v>363</v>
      </c>
      <c r="E37">
        <v>100</v>
      </c>
      <c r="F37">
        <v>24</v>
      </c>
      <c r="G37" s="24" t="s">
        <v>364</v>
      </c>
      <c r="H37" s="24">
        <v>2</v>
      </c>
      <c r="I37" s="24" t="s">
        <v>365</v>
      </c>
    </row>
    <row r="38" spans="1:9" ht="15" thickBot="1" x14ac:dyDescent="0.4">
      <c r="A38" s="23">
        <v>137569116</v>
      </c>
      <c r="B38" t="s">
        <v>366</v>
      </c>
      <c r="C38" t="s">
        <v>427</v>
      </c>
      <c r="D38" t="s">
        <v>368</v>
      </c>
      <c r="E38">
        <v>100</v>
      </c>
      <c r="F38">
        <v>38</v>
      </c>
      <c r="G38" s="24" t="s">
        <v>364</v>
      </c>
      <c r="H38" s="24">
        <v>45</v>
      </c>
      <c r="I38" s="24" t="s">
        <v>351</v>
      </c>
    </row>
    <row r="39" spans="1:9" ht="15" thickBot="1" x14ac:dyDescent="0.4">
      <c r="A39" s="23" t="s">
        <v>286</v>
      </c>
      <c r="B39" t="s">
        <v>358</v>
      </c>
      <c r="C39" t="s">
        <v>359</v>
      </c>
      <c r="D39" t="s">
        <v>381</v>
      </c>
      <c r="E39">
        <v>100</v>
      </c>
      <c r="F39">
        <v>38</v>
      </c>
      <c r="G39" s="24" t="s">
        <v>350</v>
      </c>
      <c r="H39" s="24">
        <v>100</v>
      </c>
      <c r="I39" s="24" t="s">
        <v>351</v>
      </c>
    </row>
    <row r="40" spans="1:9" ht="15" thickBot="1" x14ac:dyDescent="0.4">
      <c r="A40" s="23" t="s">
        <v>286</v>
      </c>
      <c r="B40" t="s">
        <v>361</v>
      </c>
      <c r="C40" t="s">
        <v>382</v>
      </c>
      <c r="D40" t="s">
        <v>405</v>
      </c>
      <c r="E40">
        <v>100</v>
      </c>
      <c r="F40">
        <v>24</v>
      </c>
      <c r="G40" s="24" t="s">
        <v>364</v>
      </c>
      <c r="H40" s="24">
        <v>90</v>
      </c>
      <c r="I40" s="24" t="s">
        <v>351</v>
      </c>
    </row>
    <row r="41" spans="1:9" ht="15" thickBot="1" x14ac:dyDescent="0.4">
      <c r="A41" s="23" t="s">
        <v>286</v>
      </c>
      <c r="B41" t="s">
        <v>366</v>
      </c>
      <c r="C41" t="s">
        <v>384</v>
      </c>
      <c r="D41" t="s">
        <v>406</v>
      </c>
      <c r="E41">
        <v>100</v>
      </c>
      <c r="F41">
        <v>38</v>
      </c>
      <c r="G41" s="24" t="s">
        <v>386</v>
      </c>
      <c r="H41" s="24">
        <v>85</v>
      </c>
      <c r="I41" s="24" t="s">
        <v>365</v>
      </c>
    </row>
    <row r="42" spans="1:9" ht="15" thickBot="1" x14ac:dyDescent="0.4">
      <c r="A42" s="23">
        <v>130276172</v>
      </c>
      <c r="B42" t="s">
        <v>428</v>
      </c>
      <c r="C42" t="s">
        <v>429</v>
      </c>
      <c r="D42" t="s">
        <v>430</v>
      </c>
      <c r="E42">
        <v>100</v>
      </c>
      <c r="F42">
        <v>38</v>
      </c>
      <c r="G42" s="24" t="s">
        <v>350</v>
      </c>
      <c r="H42" s="24" t="s">
        <v>431</v>
      </c>
      <c r="I42" s="24" t="s">
        <v>351</v>
      </c>
    </row>
    <row r="43" spans="1:9" ht="15" thickBot="1" x14ac:dyDescent="0.4">
      <c r="A43" s="23">
        <v>130276172</v>
      </c>
      <c r="B43" t="s">
        <v>432</v>
      </c>
      <c r="C43" t="s">
        <v>433</v>
      </c>
      <c r="D43" t="s">
        <v>434</v>
      </c>
      <c r="E43">
        <v>100</v>
      </c>
      <c r="F43">
        <v>38</v>
      </c>
      <c r="G43" s="24" t="s">
        <v>350</v>
      </c>
      <c r="H43" s="24" t="s">
        <v>431</v>
      </c>
      <c r="I43" s="24" t="s">
        <v>351</v>
      </c>
    </row>
    <row r="44" spans="1:9" ht="15" thickBot="1" x14ac:dyDescent="0.4">
      <c r="A44" s="23">
        <v>130276172</v>
      </c>
      <c r="B44" t="s">
        <v>435</v>
      </c>
      <c r="C44" t="s">
        <v>436</v>
      </c>
      <c r="D44" t="s">
        <v>437</v>
      </c>
      <c r="E44">
        <v>100</v>
      </c>
      <c r="F44">
        <v>24</v>
      </c>
      <c r="G44" s="24" t="s">
        <v>350</v>
      </c>
      <c r="H44" s="24" t="s">
        <v>431</v>
      </c>
      <c r="I44" s="24" t="s">
        <v>351</v>
      </c>
    </row>
    <row r="45" spans="1:9" ht="15" thickBot="1" x14ac:dyDescent="0.4">
      <c r="A45" s="23" t="s">
        <v>200</v>
      </c>
      <c r="B45" t="s">
        <v>358</v>
      </c>
      <c r="C45" t="s">
        <v>359</v>
      </c>
      <c r="D45" t="s">
        <v>360</v>
      </c>
      <c r="E45">
        <v>100</v>
      </c>
      <c r="F45">
        <v>38</v>
      </c>
      <c r="G45" s="24" t="s">
        <v>350</v>
      </c>
      <c r="H45" s="24">
        <v>100</v>
      </c>
      <c r="I45" s="24" t="s">
        <v>351</v>
      </c>
    </row>
    <row r="46" spans="1:9" ht="15" thickBot="1" x14ac:dyDescent="0.4">
      <c r="A46" s="23" t="s">
        <v>200</v>
      </c>
      <c r="B46" t="s">
        <v>361</v>
      </c>
      <c r="C46" t="s">
        <v>362</v>
      </c>
      <c r="D46" t="s">
        <v>363</v>
      </c>
      <c r="E46">
        <v>100</v>
      </c>
      <c r="F46">
        <v>24</v>
      </c>
      <c r="G46" s="24" t="s">
        <v>364</v>
      </c>
      <c r="H46" s="24">
        <v>2</v>
      </c>
      <c r="I46" s="24" t="s">
        <v>365</v>
      </c>
    </row>
    <row r="47" spans="1:9" ht="15" thickBot="1" x14ac:dyDescent="0.4">
      <c r="A47" s="23" t="s">
        <v>200</v>
      </c>
      <c r="B47" t="s">
        <v>366</v>
      </c>
      <c r="C47" t="s">
        <v>367</v>
      </c>
      <c r="D47" t="s">
        <v>368</v>
      </c>
      <c r="E47">
        <v>100</v>
      </c>
      <c r="F47">
        <v>38</v>
      </c>
      <c r="G47" s="24" t="s">
        <v>364</v>
      </c>
      <c r="H47" s="24">
        <v>45</v>
      </c>
      <c r="I47" s="24" t="s">
        <v>351</v>
      </c>
    </row>
    <row r="48" spans="1:9" ht="15" thickBot="1" x14ac:dyDescent="0.4">
      <c r="A48" s="23">
        <v>116207109</v>
      </c>
      <c r="B48" t="s">
        <v>358</v>
      </c>
      <c r="C48" t="s">
        <v>359</v>
      </c>
      <c r="D48" t="s">
        <v>360</v>
      </c>
      <c r="E48">
        <v>100</v>
      </c>
      <c r="F48">
        <v>38</v>
      </c>
      <c r="G48" s="24" t="s">
        <v>350</v>
      </c>
      <c r="H48" s="24">
        <v>100</v>
      </c>
      <c r="I48" s="24" t="s">
        <v>351</v>
      </c>
    </row>
    <row r="49" spans="1:9" ht="15" thickBot="1" x14ac:dyDescent="0.4">
      <c r="A49" s="23">
        <v>116207109</v>
      </c>
      <c r="B49" t="s">
        <v>361</v>
      </c>
      <c r="C49" t="s">
        <v>362</v>
      </c>
      <c r="D49" t="s">
        <v>363</v>
      </c>
      <c r="E49">
        <v>100</v>
      </c>
      <c r="F49">
        <v>24</v>
      </c>
      <c r="G49" s="24" t="s">
        <v>364</v>
      </c>
      <c r="H49" s="24">
        <v>2</v>
      </c>
      <c r="I49" s="24" t="s">
        <v>351</v>
      </c>
    </row>
    <row r="50" spans="1:9" ht="15" thickBot="1" x14ac:dyDescent="0.4">
      <c r="A50" s="23">
        <v>116207109</v>
      </c>
      <c r="B50" t="s">
        <v>366</v>
      </c>
      <c r="C50" t="s">
        <v>367</v>
      </c>
      <c r="D50" t="s">
        <v>368</v>
      </c>
      <c r="E50">
        <v>100</v>
      </c>
      <c r="F50">
        <v>38</v>
      </c>
      <c r="G50" s="24" t="s">
        <v>364</v>
      </c>
      <c r="H50" s="24">
        <v>45</v>
      </c>
      <c r="I50" s="24" t="s">
        <v>351</v>
      </c>
    </row>
    <row r="51" spans="1:9" ht="15" thickBot="1" x14ac:dyDescent="0.4">
      <c r="A51" s="23" t="s">
        <v>141</v>
      </c>
      <c r="B51" t="s">
        <v>438</v>
      </c>
      <c r="C51" t="s">
        <v>439</v>
      </c>
      <c r="D51" t="s">
        <v>440</v>
      </c>
      <c r="E51">
        <v>100</v>
      </c>
      <c r="F51">
        <v>50</v>
      </c>
      <c r="G51" s="24" t="s">
        <v>364</v>
      </c>
      <c r="H51" s="24">
        <v>20</v>
      </c>
      <c r="I51" s="24" t="s">
        <v>351</v>
      </c>
    </row>
    <row r="52" spans="1:9" ht="15" thickBot="1" x14ac:dyDescent="0.4">
      <c r="A52" s="23" t="s">
        <v>141</v>
      </c>
      <c r="B52" t="s">
        <v>441</v>
      </c>
      <c r="C52" t="s">
        <v>442</v>
      </c>
      <c r="D52" t="s">
        <v>443</v>
      </c>
      <c r="E52">
        <v>100</v>
      </c>
      <c r="F52">
        <v>25</v>
      </c>
      <c r="G52" s="24" t="s">
        <v>364</v>
      </c>
      <c r="H52" s="24">
        <v>20</v>
      </c>
      <c r="I52" s="24" t="s">
        <v>351</v>
      </c>
    </row>
    <row r="53" spans="1:9" ht="15" thickBot="1" x14ac:dyDescent="0.4">
      <c r="A53" s="23" t="s">
        <v>141</v>
      </c>
      <c r="B53" t="s">
        <v>444</v>
      </c>
      <c r="C53" t="s">
        <v>445</v>
      </c>
      <c r="D53" t="s">
        <v>446</v>
      </c>
      <c r="E53">
        <v>100</v>
      </c>
      <c r="F53">
        <v>25</v>
      </c>
      <c r="G53" s="24" t="s">
        <v>364</v>
      </c>
      <c r="H53" s="24">
        <v>30</v>
      </c>
      <c r="I53" s="24" t="s">
        <v>351</v>
      </c>
    </row>
    <row r="54" spans="1:9" ht="15" thickBot="1" x14ac:dyDescent="0.4">
      <c r="A54" s="23" t="s">
        <v>110</v>
      </c>
      <c r="B54" t="s">
        <v>358</v>
      </c>
      <c r="C54" t="s">
        <v>359</v>
      </c>
      <c r="D54" t="s">
        <v>360</v>
      </c>
      <c r="E54">
        <v>100</v>
      </c>
      <c r="F54">
        <v>38</v>
      </c>
      <c r="G54" s="24" t="s">
        <v>350</v>
      </c>
      <c r="H54" s="24">
        <v>100</v>
      </c>
      <c r="I54" s="24" t="s">
        <v>365</v>
      </c>
    </row>
    <row r="55" spans="1:9" ht="15" thickBot="1" x14ac:dyDescent="0.4">
      <c r="A55" s="23" t="s">
        <v>110</v>
      </c>
      <c r="B55" t="s">
        <v>361</v>
      </c>
      <c r="C55" t="s">
        <v>362</v>
      </c>
      <c r="D55" t="s">
        <v>363</v>
      </c>
      <c r="E55">
        <v>100</v>
      </c>
      <c r="F55">
        <v>24</v>
      </c>
      <c r="G55" s="24" t="s">
        <v>364</v>
      </c>
      <c r="H55" s="24">
        <v>2</v>
      </c>
      <c r="I55" s="24" t="s">
        <v>365</v>
      </c>
    </row>
    <row r="56" spans="1:9" ht="15" thickBot="1" x14ac:dyDescent="0.4">
      <c r="A56" s="23" t="s">
        <v>110</v>
      </c>
      <c r="B56" t="s">
        <v>366</v>
      </c>
      <c r="C56" t="s">
        <v>367</v>
      </c>
      <c r="D56" t="s">
        <v>368</v>
      </c>
      <c r="E56">
        <v>100</v>
      </c>
      <c r="F56">
        <v>38</v>
      </c>
      <c r="G56" s="24" t="s">
        <v>364</v>
      </c>
      <c r="H56" s="24">
        <v>45</v>
      </c>
      <c r="I56" s="24" t="s">
        <v>351</v>
      </c>
    </row>
    <row r="57" spans="1:9" ht="15" thickBot="1" x14ac:dyDescent="0.4">
      <c r="A57" s="23">
        <v>146319955</v>
      </c>
      <c r="B57" t="s">
        <v>447</v>
      </c>
      <c r="C57" t="s">
        <v>448</v>
      </c>
      <c r="D57" t="s">
        <v>449</v>
      </c>
      <c r="E57">
        <v>100</v>
      </c>
      <c r="F57">
        <v>25</v>
      </c>
      <c r="G57" s="24" t="s">
        <v>350</v>
      </c>
      <c r="H57" s="24">
        <v>40</v>
      </c>
      <c r="I57" s="24" t="s">
        <v>351</v>
      </c>
    </row>
    <row r="58" spans="1:9" ht="15" thickBot="1" x14ac:dyDescent="0.4">
      <c r="A58" s="23">
        <v>146319955</v>
      </c>
      <c r="B58" t="s">
        <v>450</v>
      </c>
      <c r="C58" t="s">
        <v>451</v>
      </c>
      <c r="D58" t="s">
        <v>452</v>
      </c>
      <c r="E58">
        <v>100</v>
      </c>
      <c r="F58">
        <v>50</v>
      </c>
      <c r="G58" s="24" t="s">
        <v>350</v>
      </c>
      <c r="H58" s="24">
        <v>40</v>
      </c>
      <c r="I58" s="24" t="s">
        <v>351</v>
      </c>
    </row>
    <row r="59" spans="1:9" ht="15" thickBot="1" x14ac:dyDescent="0.4">
      <c r="A59" s="23">
        <v>146319955</v>
      </c>
      <c r="B59" t="s">
        <v>453</v>
      </c>
      <c r="C59" t="s">
        <v>454</v>
      </c>
      <c r="D59" t="s">
        <v>455</v>
      </c>
      <c r="E59">
        <v>100</v>
      </c>
      <c r="F59">
        <v>25</v>
      </c>
      <c r="G59" s="24" t="s">
        <v>350</v>
      </c>
      <c r="H59" s="24">
        <v>40</v>
      </c>
      <c r="I59" s="24" t="s">
        <v>351</v>
      </c>
    </row>
    <row r="60" spans="1:9" ht="15" thickBot="1" x14ac:dyDescent="0.4">
      <c r="A60" s="23" t="s">
        <v>183</v>
      </c>
      <c r="B60" t="s">
        <v>358</v>
      </c>
      <c r="C60" t="s">
        <v>359</v>
      </c>
      <c r="D60" t="s">
        <v>360</v>
      </c>
      <c r="E60">
        <v>100</v>
      </c>
      <c r="F60">
        <v>38</v>
      </c>
      <c r="G60" s="24" t="s">
        <v>350</v>
      </c>
      <c r="H60" s="24">
        <v>100</v>
      </c>
      <c r="I60" s="24" t="s">
        <v>351</v>
      </c>
    </row>
    <row r="61" spans="1:9" ht="15" thickBot="1" x14ac:dyDescent="0.4">
      <c r="A61" s="23" t="s">
        <v>183</v>
      </c>
      <c r="B61" t="s">
        <v>361</v>
      </c>
      <c r="C61" t="s">
        <v>362</v>
      </c>
      <c r="D61" t="s">
        <v>363</v>
      </c>
      <c r="E61">
        <v>100</v>
      </c>
      <c r="F61">
        <v>24</v>
      </c>
      <c r="G61" s="24" t="s">
        <v>364</v>
      </c>
      <c r="H61" s="24">
        <v>2</v>
      </c>
      <c r="I61" s="24" t="s">
        <v>365</v>
      </c>
    </row>
    <row r="62" spans="1:9" ht="15" thickBot="1" x14ac:dyDescent="0.4">
      <c r="A62" s="23" t="s">
        <v>183</v>
      </c>
      <c r="B62" t="s">
        <v>366</v>
      </c>
      <c r="C62" t="s">
        <v>367</v>
      </c>
      <c r="D62" t="s">
        <v>368</v>
      </c>
      <c r="E62">
        <v>100</v>
      </c>
      <c r="F62">
        <v>38</v>
      </c>
      <c r="G62" s="24" t="s">
        <v>364</v>
      </c>
      <c r="H62" s="24">
        <v>45</v>
      </c>
      <c r="I62" s="24" t="s">
        <v>351</v>
      </c>
    </row>
    <row r="63" spans="1:9" ht="15" thickBot="1" x14ac:dyDescent="0.4">
      <c r="A63" s="23">
        <v>135504696</v>
      </c>
      <c r="B63" t="s">
        <v>358</v>
      </c>
      <c r="C63" t="s">
        <v>456</v>
      </c>
      <c r="D63" t="s">
        <v>457</v>
      </c>
      <c r="E63">
        <v>100</v>
      </c>
      <c r="F63">
        <v>50</v>
      </c>
      <c r="G63" s="24" t="s">
        <v>350</v>
      </c>
      <c r="H63" s="24">
        <v>100</v>
      </c>
      <c r="I63" s="24" t="s">
        <v>351</v>
      </c>
    </row>
    <row r="64" spans="1:9" ht="15" thickBot="1" x14ac:dyDescent="0.4">
      <c r="A64" s="23">
        <v>135504696</v>
      </c>
      <c r="B64" t="s">
        <v>458</v>
      </c>
      <c r="C64" t="s">
        <v>459</v>
      </c>
      <c r="D64" t="s">
        <v>460</v>
      </c>
      <c r="E64">
        <v>100</v>
      </c>
      <c r="F64">
        <v>12</v>
      </c>
      <c r="G64" s="24" t="s">
        <v>350</v>
      </c>
      <c r="H64" s="24">
        <v>25</v>
      </c>
      <c r="I64" s="24" t="s">
        <v>351</v>
      </c>
    </row>
    <row r="65" spans="1:9" ht="15" thickBot="1" x14ac:dyDescent="0.4">
      <c r="A65" s="23">
        <v>135504696</v>
      </c>
      <c r="B65" t="s">
        <v>366</v>
      </c>
      <c r="C65" t="s">
        <v>461</v>
      </c>
      <c r="D65" t="s">
        <v>462</v>
      </c>
      <c r="E65">
        <v>100</v>
      </c>
      <c r="F65">
        <v>38</v>
      </c>
      <c r="G65" s="24" t="s">
        <v>350</v>
      </c>
      <c r="H65" s="24">
        <v>100</v>
      </c>
      <c r="I65" s="24" t="s">
        <v>351</v>
      </c>
    </row>
    <row r="66" spans="1:9" ht="15" thickBot="1" x14ac:dyDescent="0.4">
      <c r="A66" s="23">
        <v>180370994</v>
      </c>
      <c r="B66" t="s">
        <v>463</v>
      </c>
      <c r="C66" t="s">
        <v>464</v>
      </c>
      <c r="D66" t="s">
        <v>465</v>
      </c>
      <c r="E66">
        <v>100</v>
      </c>
      <c r="F66">
        <v>50</v>
      </c>
      <c r="G66" s="24" t="s">
        <v>350</v>
      </c>
      <c r="H66" s="24">
        <v>20</v>
      </c>
      <c r="I66" s="24" t="s">
        <v>351</v>
      </c>
    </row>
    <row r="67" spans="1:9" ht="15" thickBot="1" x14ac:dyDescent="0.4">
      <c r="A67" s="23">
        <v>180370994</v>
      </c>
      <c r="B67" t="s">
        <v>466</v>
      </c>
      <c r="C67" t="s">
        <v>467</v>
      </c>
      <c r="D67" t="s">
        <v>468</v>
      </c>
      <c r="E67">
        <v>100</v>
      </c>
      <c r="F67">
        <v>50</v>
      </c>
      <c r="G67" s="24" t="s">
        <v>350</v>
      </c>
      <c r="H67" s="24">
        <v>20</v>
      </c>
      <c r="I67" s="24" t="s">
        <v>351</v>
      </c>
    </row>
    <row r="68" spans="1:9" ht="15" thickBot="1" x14ac:dyDescent="0.4">
      <c r="A68" s="23">
        <v>114048119</v>
      </c>
      <c r="B68" t="s">
        <v>469</v>
      </c>
      <c r="C68" t="s">
        <v>470</v>
      </c>
      <c r="D68" t="s">
        <v>471</v>
      </c>
      <c r="E68">
        <v>100</v>
      </c>
      <c r="F68">
        <v>33</v>
      </c>
      <c r="G68" s="24" t="s">
        <v>350</v>
      </c>
      <c r="H68" s="24">
        <v>13.33</v>
      </c>
      <c r="I68" s="24" t="s">
        <v>351</v>
      </c>
    </row>
    <row r="69" spans="1:9" ht="15" thickBot="1" x14ac:dyDescent="0.4">
      <c r="A69" s="23">
        <v>114048119</v>
      </c>
      <c r="B69" t="s">
        <v>472</v>
      </c>
      <c r="C69" t="s">
        <v>473</v>
      </c>
      <c r="D69" t="s">
        <v>474</v>
      </c>
      <c r="E69">
        <v>100</v>
      </c>
      <c r="F69">
        <v>33</v>
      </c>
      <c r="G69" s="24" t="s">
        <v>350</v>
      </c>
      <c r="H69" s="24">
        <v>13.33</v>
      </c>
      <c r="I69" s="24" t="s">
        <v>351</v>
      </c>
    </row>
    <row r="70" spans="1:9" ht="15" thickBot="1" x14ac:dyDescent="0.4">
      <c r="A70" s="23">
        <v>114048119</v>
      </c>
      <c r="B70" t="s">
        <v>475</v>
      </c>
      <c r="C70" t="s">
        <v>476</v>
      </c>
      <c r="D70" t="s">
        <v>477</v>
      </c>
      <c r="E70">
        <v>100</v>
      </c>
      <c r="F70">
        <v>34</v>
      </c>
      <c r="G70" s="24" t="s">
        <v>350</v>
      </c>
      <c r="H70" s="24">
        <v>13.34</v>
      </c>
      <c r="I70" s="24" t="s">
        <v>351</v>
      </c>
    </row>
    <row r="71" spans="1:9" ht="15" thickBot="1" x14ac:dyDescent="0.4">
      <c r="A71" s="23">
        <v>172731309</v>
      </c>
      <c r="B71" t="s">
        <v>478</v>
      </c>
      <c r="C71" t="s">
        <v>479</v>
      </c>
      <c r="D71" t="s">
        <v>480</v>
      </c>
      <c r="E71">
        <v>100</v>
      </c>
      <c r="F71">
        <v>50</v>
      </c>
      <c r="G71" s="24" t="s">
        <v>350</v>
      </c>
      <c r="H71" s="24">
        <v>100</v>
      </c>
      <c r="I71" s="24" t="s">
        <v>351</v>
      </c>
    </row>
    <row r="72" spans="1:9" ht="15" thickBot="1" x14ac:dyDescent="0.4">
      <c r="A72" s="23">
        <v>172731309</v>
      </c>
      <c r="B72" t="s">
        <v>481</v>
      </c>
      <c r="C72" t="s">
        <v>482</v>
      </c>
      <c r="D72" t="s">
        <v>483</v>
      </c>
      <c r="E72">
        <v>100</v>
      </c>
      <c r="F72">
        <v>50</v>
      </c>
      <c r="G72" s="24" t="s">
        <v>350</v>
      </c>
      <c r="H72" s="24">
        <v>100</v>
      </c>
      <c r="I72" s="24" t="s">
        <v>351</v>
      </c>
    </row>
    <row r="73" spans="1:9" ht="15" thickBot="1" x14ac:dyDescent="0.4">
      <c r="A73" s="23">
        <v>103741106</v>
      </c>
      <c r="B73" t="s">
        <v>358</v>
      </c>
      <c r="C73" t="s">
        <v>359</v>
      </c>
      <c r="D73" t="s">
        <v>360</v>
      </c>
      <c r="E73">
        <v>100</v>
      </c>
      <c r="F73">
        <v>38</v>
      </c>
      <c r="G73" s="24" t="s">
        <v>364</v>
      </c>
      <c r="H73" s="24">
        <v>100</v>
      </c>
      <c r="I73" s="24" t="s">
        <v>351</v>
      </c>
    </row>
    <row r="74" spans="1:9" ht="15" thickBot="1" x14ac:dyDescent="0.4">
      <c r="A74" s="23">
        <v>103741106</v>
      </c>
      <c r="B74" t="s">
        <v>484</v>
      </c>
      <c r="C74" t="s">
        <v>485</v>
      </c>
      <c r="D74" t="s">
        <v>486</v>
      </c>
      <c r="E74">
        <v>100</v>
      </c>
      <c r="F74">
        <v>38</v>
      </c>
      <c r="G74" s="24" t="s">
        <v>364</v>
      </c>
      <c r="H74" s="24">
        <v>85</v>
      </c>
      <c r="I74" s="24" t="s">
        <v>351</v>
      </c>
    </row>
    <row r="75" spans="1:9" ht="15" thickBot="1" x14ac:dyDescent="0.4">
      <c r="A75" s="23">
        <v>103741106</v>
      </c>
      <c r="B75" t="s">
        <v>487</v>
      </c>
      <c r="C75" t="s">
        <v>488</v>
      </c>
      <c r="D75" t="s">
        <v>489</v>
      </c>
      <c r="E75">
        <v>100</v>
      </c>
      <c r="F75">
        <v>24</v>
      </c>
      <c r="G75" s="24" t="s">
        <v>490</v>
      </c>
      <c r="H75" s="24">
        <v>80</v>
      </c>
      <c r="I75" s="24" t="s">
        <v>351</v>
      </c>
    </row>
    <row r="76" spans="1:9" ht="15" thickBot="1" x14ac:dyDescent="0.4">
      <c r="A76" s="23">
        <v>54366043</v>
      </c>
      <c r="B76" t="s">
        <v>491</v>
      </c>
      <c r="C76" t="s">
        <v>492</v>
      </c>
      <c r="D76" t="s">
        <v>493</v>
      </c>
      <c r="E76">
        <v>100</v>
      </c>
      <c r="F76">
        <v>24</v>
      </c>
      <c r="G76" s="24" t="s">
        <v>350</v>
      </c>
      <c r="H76" s="24">
        <v>100</v>
      </c>
      <c r="I76" s="24" t="s">
        <v>351</v>
      </c>
    </row>
    <row r="77" spans="1:9" ht="15" thickBot="1" x14ac:dyDescent="0.4">
      <c r="A77" s="23">
        <v>54366043</v>
      </c>
      <c r="B77" t="s">
        <v>494</v>
      </c>
      <c r="C77" t="s">
        <v>495</v>
      </c>
      <c r="D77" t="s">
        <v>496</v>
      </c>
      <c r="E77">
        <v>100</v>
      </c>
      <c r="F77">
        <v>38</v>
      </c>
      <c r="G77" s="24" t="s">
        <v>350</v>
      </c>
      <c r="H77" s="24">
        <v>100</v>
      </c>
      <c r="I77" s="24" t="s">
        <v>351</v>
      </c>
    </row>
    <row r="78" spans="1:9" ht="15" thickBot="1" x14ac:dyDescent="0.4">
      <c r="A78" s="23">
        <v>54366043</v>
      </c>
      <c r="B78" t="s">
        <v>497</v>
      </c>
      <c r="C78" t="s">
        <v>498</v>
      </c>
      <c r="D78" t="s">
        <v>499</v>
      </c>
      <c r="E78">
        <v>100</v>
      </c>
      <c r="F78">
        <v>38</v>
      </c>
      <c r="G78" s="24" t="s">
        <v>350</v>
      </c>
      <c r="H78" s="24">
        <v>100</v>
      </c>
      <c r="I78" s="24" t="s">
        <v>351</v>
      </c>
    </row>
    <row r="79" spans="1:9" ht="15" thickBot="1" x14ac:dyDescent="0.4">
      <c r="A79" s="23">
        <v>158405598</v>
      </c>
      <c r="B79" t="s">
        <v>500</v>
      </c>
      <c r="C79" t="s">
        <v>501</v>
      </c>
      <c r="D79" t="s">
        <v>502</v>
      </c>
      <c r="E79">
        <v>100</v>
      </c>
      <c r="F79">
        <v>24</v>
      </c>
      <c r="G79" s="24" t="s">
        <v>364</v>
      </c>
      <c r="H79" s="24">
        <v>100</v>
      </c>
      <c r="I79" s="24" t="s">
        <v>351</v>
      </c>
    </row>
    <row r="80" spans="1:9" ht="15" thickBot="1" x14ac:dyDescent="0.4">
      <c r="A80" s="23">
        <v>158405598</v>
      </c>
      <c r="B80" t="s">
        <v>503</v>
      </c>
      <c r="C80" t="s">
        <v>504</v>
      </c>
      <c r="D80" t="s">
        <v>505</v>
      </c>
      <c r="E80">
        <v>100</v>
      </c>
      <c r="F80">
        <v>38</v>
      </c>
      <c r="G80" s="24" t="s">
        <v>364</v>
      </c>
      <c r="H80" s="24">
        <v>100</v>
      </c>
      <c r="I80" s="24" t="s">
        <v>351</v>
      </c>
    </row>
    <row r="81" spans="1:9" ht="15" thickBot="1" x14ac:dyDescent="0.4">
      <c r="A81" s="23">
        <v>158405598</v>
      </c>
      <c r="B81" t="s">
        <v>506</v>
      </c>
      <c r="C81" t="s">
        <v>507</v>
      </c>
      <c r="D81" t="s">
        <v>508</v>
      </c>
      <c r="E81">
        <v>100</v>
      </c>
      <c r="F81">
        <v>38</v>
      </c>
      <c r="G81" s="24" t="s">
        <v>364</v>
      </c>
      <c r="H81" s="24">
        <v>100</v>
      </c>
      <c r="I81" s="24" t="s">
        <v>351</v>
      </c>
    </row>
    <row r="82" spans="1:9" ht="15" thickBot="1" x14ac:dyDescent="0.4">
      <c r="A82" s="23">
        <v>97804303</v>
      </c>
      <c r="B82" t="s">
        <v>358</v>
      </c>
      <c r="C82" t="s">
        <v>359</v>
      </c>
      <c r="D82" t="s">
        <v>360</v>
      </c>
      <c r="E82">
        <v>100</v>
      </c>
      <c r="F82">
        <v>24</v>
      </c>
      <c r="G82" s="24" t="s">
        <v>350</v>
      </c>
      <c r="H82" s="24">
        <v>90</v>
      </c>
      <c r="I82" s="24" t="s">
        <v>351</v>
      </c>
    </row>
    <row r="83" spans="1:9" ht="15" thickBot="1" x14ac:dyDescent="0.4">
      <c r="A83" s="23">
        <v>97804303</v>
      </c>
      <c r="B83" t="s">
        <v>361</v>
      </c>
      <c r="C83" t="s">
        <v>509</v>
      </c>
      <c r="D83" t="s">
        <v>510</v>
      </c>
      <c r="E83">
        <v>100</v>
      </c>
      <c r="F83">
        <v>38</v>
      </c>
      <c r="G83" s="24" t="s">
        <v>350</v>
      </c>
      <c r="H83" s="24">
        <v>100</v>
      </c>
      <c r="I83" s="24" t="s">
        <v>351</v>
      </c>
    </row>
    <row r="84" spans="1:9" ht="15" thickBot="1" x14ac:dyDescent="0.4">
      <c r="A84" s="23">
        <v>97804303</v>
      </c>
      <c r="B84" t="s">
        <v>511</v>
      </c>
      <c r="C84" t="s">
        <v>512</v>
      </c>
      <c r="D84" t="s">
        <v>513</v>
      </c>
      <c r="E84">
        <v>100</v>
      </c>
      <c r="F84">
        <v>38</v>
      </c>
      <c r="G84" s="24" t="s">
        <v>364</v>
      </c>
      <c r="H84" s="24">
        <v>100</v>
      </c>
      <c r="I84" s="24" t="s">
        <v>351</v>
      </c>
    </row>
    <row r="85" spans="1:9" ht="15" thickBot="1" x14ac:dyDescent="0.4">
      <c r="A85" s="23">
        <v>131173407</v>
      </c>
      <c r="B85" t="s">
        <v>358</v>
      </c>
      <c r="C85" t="s">
        <v>425</v>
      </c>
      <c r="D85" t="s">
        <v>360</v>
      </c>
      <c r="E85">
        <v>100</v>
      </c>
      <c r="F85">
        <v>38</v>
      </c>
      <c r="G85" s="24" t="s">
        <v>350</v>
      </c>
      <c r="H85" s="24">
        <v>100</v>
      </c>
      <c r="I85" s="24" t="s">
        <v>365</v>
      </c>
    </row>
    <row r="86" spans="1:9" ht="15" thickBot="1" x14ac:dyDescent="0.4">
      <c r="A86" s="23">
        <v>131173407</v>
      </c>
      <c r="B86" t="s">
        <v>361</v>
      </c>
      <c r="C86" t="s">
        <v>362</v>
      </c>
      <c r="D86" t="s">
        <v>363</v>
      </c>
      <c r="E86">
        <v>100</v>
      </c>
      <c r="F86">
        <v>24</v>
      </c>
      <c r="G86" s="24" t="s">
        <v>364</v>
      </c>
      <c r="H86" s="24">
        <v>2</v>
      </c>
      <c r="I86" s="24" t="s">
        <v>365</v>
      </c>
    </row>
    <row r="87" spans="1:9" ht="15" thickBot="1" x14ac:dyDescent="0.4">
      <c r="A87" s="23">
        <v>131173407</v>
      </c>
      <c r="B87" t="s">
        <v>366</v>
      </c>
      <c r="C87" t="s">
        <v>367</v>
      </c>
      <c r="D87" t="s">
        <v>368</v>
      </c>
      <c r="E87">
        <v>100</v>
      </c>
      <c r="F87">
        <v>38</v>
      </c>
      <c r="G87" s="24" t="s">
        <v>364</v>
      </c>
      <c r="H87" s="24">
        <v>45</v>
      </c>
      <c r="I87" s="24" t="s">
        <v>365</v>
      </c>
    </row>
    <row r="88" spans="1:9" ht="15" thickBot="1" x14ac:dyDescent="0.4">
      <c r="A88" s="23">
        <v>177843652</v>
      </c>
      <c r="B88" t="s">
        <v>463</v>
      </c>
      <c r="C88" t="s">
        <v>514</v>
      </c>
      <c r="D88" t="s">
        <v>515</v>
      </c>
      <c r="E88">
        <v>100</v>
      </c>
      <c r="F88">
        <v>50</v>
      </c>
      <c r="G88" s="24" t="s">
        <v>350</v>
      </c>
      <c r="H88" s="24">
        <v>20</v>
      </c>
      <c r="I88" s="24" t="s">
        <v>365</v>
      </c>
    </row>
    <row r="89" spans="1:9" ht="15" thickBot="1" x14ac:dyDescent="0.4">
      <c r="A89" s="23">
        <v>177843652</v>
      </c>
      <c r="B89" t="s">
        <v>516</v>
      </c>
      <c r="C89" t="s">
        <v>517</v>
      </c>
      <c r="D89" t="s">
        <v>518</v>
      </c>
      <c r="E89">
        <v>100</v>
      </c>
      <c r="F89">
        <v>50</v>
      </c>
      <c r="G89" s="24" t="s">
        <v>350</v>
      </c>
      <c r="H89" s="24">
        <v>20</v>
      </c>
      <c r="I89" s="24" t="s">
        <v>351</v>
      </c>
    </row>
    <row r="90" spans="1:9" ht="15" thickBot="1" x14ac:dyDescent="0.4">
      <c r="A90" s="23">
        <v>130840000</v>
      </c>
      <c r="B90" t="s">
        <v>358</v>
      </c>
      <c r="C90" t="s">
        <v>359</v>
      </c>
      <c r="D90" t="s">
        <v>381</v>
      </c>
      <c r="E90">
        <v>100</v>
      </c>
      <c r="F90">
        <v>38</v>
      </c>
      <c r="G90" s="24" t="s">
        <v>350</v>
      </c>
      <c r="H90" s="24">
        <v>100</v>
      </c>
      <c r="I90" s="24" t="s">
        <v>351</v>
      </c>
    </row>
    <row r="91" spans="1:9" ht="15" thickBot="1" x14ac:dyDescent="0.4">
      <c r="A91" s="23">
        <v>130840000</v>
      </c>
      <c r="B91" t="s">
        <v>361</v>
      </c>
      <c r="C91" t="s">
        <v>382</v>
      </c>
      <c r="D91" t="s">
        <v>405</v>
      </c>
      <c r="E91">
        <v>100</v>
      </c>
      <c r="F91">
        <v>24</v>
      </c>
      <c r="G91" s="24" t="s">
        <v>364</v>
      </c>
      <c r="H91" s="24">
        <v>90</v>
      </c>
      <c r="I91" s="24" t="s">
        <v>351</v>
      </c>
    </row>
    <row r="92" spans="1:9" ht="15" thickBot="1" x14ac:dyDescent="0.4">
      <c r="A92" s="23">
        <v>130840000</v>
      </c>
      <c r="B92" t="s">
        <v>366</v>
      </c>
      <c r="C92" t="s">
        <v>384</v>
      </c>
      <c r="D92" t="s">
        <v>406</v>
      </c>
      <c r="E92">
        <v>100</v>
      </c>
      <c r="F92">
        <v>38</v>
      </c>
      <c r="G92" s="24" t="s">
        <v>386</v>
      </c>
      <c r="H92" s="24">
        <v>85</v>
      </c>
      <c r="I92" s="24" t="s">
        <v>351</v>
      </c>
    </row>
    <row r="93" spans="1:9" ht="15" thickBot="1" x14ac:dyDescent="0.4">
      <c r="A93" s="23">
        <v>90495119</v>
      </c>
      <c r="B93" t="s">
        <v>358</v>
      </c>
      <c r="C93" t="s">
        <v>359</v>
      </c>
      <c r="D93" t="s">
        <v>360</v>
      </c>
      <c r="E93">
        <v>100</v>
      </c>
      <c r="F93">
        <v>38</v>
      </c>
      <c r="G93" s="24" t="s">
        <v>350</v>
      </c>
      <c r="H93" s="24">
        <v>100</v>
      </c>
      <c r="I93" s="24" t="s">
        <v>351</v>
      </c>
    </row>
    <row r="94" spans="1:9" ht="15" thickBot="1" x14ac:dyDescent="0.4">
      <c r="A94" s="23">
        <v>90495119</v>
      </c>
      <c r="B94" t="s">
        <v>361</v>
      </c>
      <c r="C94" t="s">
        <v>362</v>
      </c>
      <c r="D94" t="s">
        <v>363</v>
      </c>
      <c r="E94">
        <v>100</v>
      </c>
      <c r="F94">
        <v>24</v>
      </c>
      <c r="G94" s="24" t="s">
        <v>364</v>
      </c>
      <c r="H94" s="24">
        <v>2</v>
      </c>
      <c r="I94" s="24" t="s">
        <v>365</v>
      </c>
    </row>
    <row r="95" spans="1:9" ht="15" thickBot="1" x14ac:dyDescent="0.4">
      <c r="A95" s="23">
        <v>90495119</v>
      </c>
      <c r="B95" t="s">
        <v>366</v>
      </c>
      <c r="C95" t="s">
        <v>367</v>
      </c>
      <c r="D95" t="s">
        <v>368</v>
      </c>
      <c r="E95">
        <v>100</v>
      </c>
      <c r="F95">
        <v>38</v>
      </c>
      <c r="G95" s="24" t="s">
        <v>364</v>
      </c>
      <c r="H95" s="24">
        <v>45</v>
      </c>
      <c r="I95" s="24" t="s">
        <v>351</v>
      </c>
    </row>
    <row r="96" spans="1:9" ht="15" thickBot="1" x14ac:dyDescent="0.4">
      <c r="A96" s="23">
        <v>155197633</v>
      </c>
      <c r="B96" t="s">
        <v>358</v>
      </c>
      <c r="C96" t="s">
        <v>425</v>
      </c>
      <c r="D96" t="s">
        <v>360</v>
      </c>
      <c r="E96">
        <v>100</v>
      </c>
      <c r="F96">
        <v>38</v>
      </c>
      <c r="G96" s="24" t="s">
        <v>350</v>
      </c>
      <c r="H96" s="24">
        <v>100</v>
      </c>
      <c r="I96" s="24" t="s">
        <v>351</v>
      </c>
    </row>
    <row r="97" spans="1:9" ht="15" thickBot="1" x14ac:dyDescent="0.4">
      <c r="A97" s="23">
        <v>155197633</v>
      </c>
      <c r="B97" t="s">
        <v>361</v>
      </c>
      <c r="C97" t="s">
        <v>362</v>
      </c>
      <c r="D97" t="s">
        <v>363</v>
      </c>
      <c r="E97">
        <v>100</v>
      </c>
      <c r="F97">
        <v>24</v>
      </c>
      <c r="G97" s="24" t="s">
        <v>364</v>
      </c>
      <c r="H97" s="24">
        <v>90</v>
      </c>
      <c r="I97" s="24" t="s">
        <v>351</v>
      </c>
    </row>
    <row r="98" spans="1:9" ht="15" thickBot="1" x14ac:dyDescent="0.4">
      <c r="A98" s="23">
        <v>155197633</v>
      </c>
      <c r="B98" t="s">
        <v>366</v>
      </c>
      <c r="C98" t="s">
        <v>367</v>
      </c>
      <c r="D98" t="s">
        <v>368</v>
      </c>
      <c r="E98">
        <v>100</v>
      </c>
      <c r="F98">
        <v>38</v>
      </c>
      <c r="G98" s="24" t="s">
        <v>364</v>
      </c>
      <c r="H98" s="24">
        <v>45</v>
      </c>
      <c r="I98" s="24" t="s">
        <v>365</v>
      </c>
    </row>
    <row r="99" spans="1:9" ht="15" thickBot="1" x14ac:dyDescent="0.4">
      <c r="A99" s="23">
        <v>97077681</v>
      </c>
      <c r="B99" t="s">
        <v>358</v>
      </c>
      <c r="C99" t="s">
        <v>359</v>
      </c>
      <c r="D99" t="s">
        <v>360</v>
      </c>
      <c r="E99">
        <v>100</v>
      </c>
      <c r="F99">
        <v>38</v>
      </c>
      <c r="G99" s="24" t="s">
        <v>350</v>
      </c>
      <c r="H99" s="24">
        <v>100</v>
      </c>
      <c r="I99" s="24" t="s">
        <v>351</v>
      </c>
    </row>
    <row r="100" spans="1:9" ht="15" thickBot="1" x14ac:dyDescent="0.4">
      <c r="A100" s="23">
        <v>97077681</v>
      </c>
      <c r="B100" t="s">
        <v>361</v>
      </c>
      <c r="C100" t="s">
        <v>509</v>
      </c>
      <c r="D100" t="s">
        <v>519</v>
      </c>
      <c r="E100">
        <v>100</v>
      </c>
      <c r="F100">
        <v>38</v>
      </c>
      <c r="G100" s="24" t="s">
        <v>350</v>
      </c>
      <c r="H100" s="24">
        <v>100</v>
      </c>
      <c r="I100" s="24" t="s">
        <v>351</v>
      </c>
    </row>
    <row r="101" spans="1:9" ht="15" thickBot="1" x14ac:dyDescent="0.4">
      <c r="A101" s="23">
        <v>97077681</v>
      </c>
      <c r="B101" t="s">
        <v>366</v>
      </c>
      <c r="C101" t="s">
        <v>520</v>
      </c>
      <c r="D101" t="s">
        <v>521</v>
      </c>
      <c r="E101">
        <v>100</v>
      </c>
      <c r="F101">
        <v>24</v>
      </c>
      <c r="G101" s="24" t="s">
        <v>386</v>
      </c>
      <c r="H101" s="24">
        <v>85</v>
      </c>
      <c r="I101" s="24" t="s">
        <v>351</v>
      </c>
    </row>
    <row r="102" spans="1:9" ht="15" thickBot="1" x14ac:dyDescent="0.4">
      <c r="A102" s="23">
        <v>89533813</v>
      </c>
      <c r="B102" t="s">
        <v>358</v>
      </c>
      <c r="C102" t="s">
        <v>359</v>
      </c>
      <c r="D102" t="s">
        <v>522</v>
      </c>
      <c r="E102">
        <v>100</v>
      </c>
      <c r="F102">
        <v>38</v>
      </c>
      <c r="G102" s="24" t="s">
        <v>364</v>
      </c>
      <c r="H102" s="24">
        <v>100</v>
      </c>
      <c r="I102" s="24" t="s">
        <v>351</v>
      </c>
    </row>
    <row r="103" spans="1:9" ht="15" thickBot="1" x14ac:dyDescent="0.4">
      <c r="A103" s="23">
        <v>89533813</v>
      </c>
      <c r="B103" t="s">
        <v>484</v>
      </c>
      <c r="C103" t="s">
        <v>509</v>
      </c>
      <c r="D103" t="s">
        <v>519</v>
      </c>
      <c r="E103">
        <v>100</v>
      </c>
      <c r="F103">
        <v>38</v>
      </c>
      <c r="G103" s="24" t="s">
        <v>350</v>
      </c>
      <c r="H103" s="24">
        <v>100</v>
      </c>
      <c r="I103" s="24" t="s">
        <v>351</v>
      </c>
    </row>
    <row r="104" spans="1:9" ht="15" thickBot="1" x14ac:dyDescent="0.4">
      <c r="A104" s="23">
        <v>89533813</v>
      </c>
      <c r="B104" t="s">
        <v>366</v>
      </c>
      <c r="C104" t="s">
        <v>512</v>
      </c>
      <c r="D104" t="s">
        <v>523</v>
      </c>
      <c r="E104">
        <v>100</v>
      </c>
      <c r="F104">
        <v>24</v>
      </c>
      <c r="G104" s="24" t="s">
        <v>364</v>
      </c>
      <c r="H104" s="24">
        <v>100</v>
      </c>
      <c r="I104" s="24" t="s">
        <v>351</v>
      </c>
    </row>
    <row r="105" spans="1:9" ht="15" thickBot="1" x14ac:dyDescent="0.4">
      <c r="A105" s="23">
        <v>139338243</v>
      </c>
      <c r="B105" t="s">
        <v>358</v>
      </c>
      <c r="C105" t="s">
        <v>524</v>
      </c>
      <c r="D105" t="s">
        <v>360</v>
      </c>
      <c r="E105">
        <v>100</v>
      </c>
      <c r="F105">
        <v>38</v>
      </c>
      <c r="G105" s="24" t="s">
        <v>350</v>
      </c>
      <c r="H105" s="24">
        <v>100</v>
      </c>
      <c r="I105" s="24" t="s">
        <v>351</v>
      </c>
    </row>
    <row r="106" spans="1:9" ht="15" thickBot="1" x14ac:dyDescent="0.4">
      <c r="A106" s="23">
        <v>139338243</v>
      </c>
      <c r="B106" t="s">
        <v>484</v>
      </c>
      <c r="C106" t="s">
        <v>525</v>
      </c>
      <c r="D106" t="s">
        <v>486</v>
      </c>
      <c r="E106">
        <v>100</v>
      </c>
      <c r="F106">
        <v>38</v>
      </c>
      <c r="G106" s="24" t="s">
        <v>350</v>
      </c>
      <c r="H106" s="24">
        <v>100</v>
      </c>
      <c r="I106" s="24" t="s">
        <v>351</v>
      </c>
    </row>
    <row r="107" spans="1:9" ht="15" thickBot="1" x14ac:dyDescent="0.4">
      <c r="A107" s="23">
        <v>139338243</v>
      </c>
      <c r="B107" t="s">
        <v>487</v>
      </c>
      <c r="C107" t="s">
        <v>488</v>
      </c>
      <c r="D107" t="s">
        <v>526</v>
      </c>
      <c r="E107">
        <v>100</v>
      </c>
      <c r="F107">
        <v>24</v>
      </c>
      <c r="G107" s="24" t="s">
        <v>490</v>
      </c>
      <c r="H107" s="24">
        <v>13</v>
      </c>
      <c r="I107" s="24" t="s">
        <v>351</v>
      </c>
    </row>
    <row r="108" spans="1:9" ht="15" thickBot="1" x14ac:dyDescent="0.4">
      <c r="A108" s="23">
        <v>192446872</v>
      </c>
      <c r="B108" t="s">
        <v>527</v>
      </c>
      <c r="C108" t="s">
        <v>528</v>
      </c>
      <c r="D108" t="s">
        <v>529</v>
      </c>
      <c r="E108">
        <v>100</v>
      </c>
      <c r="F108">
        <v>25</v>
      </c>
      <c r="G108" s="24" t="s">
        <v>350</v>
      </c>
      <c r="H108" s="24">
        <v>100</v>
      </c>
      <c r="I108" s="24" t="s">
        <v>351</v>
      </c>
    </row>
    <row r="109" spans="1:9" ht="15" thickBot="1" x14ac:dyDescent="0.4">
      <c r="A109" s="23">
        <v>192446872</v>
      </c>
      <c r="B109" t="s">
        <v>530</v>
      </c>
      <c r="C109" t="s">
        <v>531</v>
      </c>
      <c r="D109" t="s">
        <v>532</v>
      </c>
      <c r="E109">
        <v>100</v>
      </c>
      <c r="F109">
        <v>25</v>
      </c>
      <c r="G109" s="24" t="s">
        <v>350</v>
      </c>
      <c r="H109" s="24">
        <v>100</v>
      </c>
      <c r="I109" s="24" t="s">
        <v>351</v>
      </c>
    </row>
    <row r="110" spans="1:9" ht="15" thickBot="1" x14ac:dyDescent="0.4">
      <c r="A110" s="23">
        <v>192446872</v>
      </c>
      <c r="B110" t="s">
        <v>533</v>
      </c>
      <c r="C110" t="s">
        <v>534</v>
      </c>
      <c r="D110" t="s">
        <v>535</v>
      </c>
      <c r="E110">
        <v>100</v>
      </c>
      <c r="F110">
        <v>50</v>
      </c>
      <c r="G110" s="24" t="s">
        <v>350</v>
      </c>
      <c r="H110" s="24">
        <v>100</v>
      </c>
      <c r="I110" s="24" t="s">
        <v>351</v>
      </c>
    </row>
    <row r="111" spans="1:9" ht="15" thickBot="1" x14ac:dyDescent="0.4">
      <c r="A111" s="23">
        <v>259363608</v>
      </c>
      <c r="B111" t="s">
        <v>358</v>
      </c>
      <c r="C111" t="s">
        <v>359</v>
      </c>
      <c r="D111" t="s">
        <v>360</v>
      </c>
      <c r="E111">
        <v>100</v>
      </c>
      <c r="F111">
        <v>24</v>
      </c>
      <c r="G111" s="24" t="s">
        <v>350</v>
      </c>
      <c r="H111" s="24">
        <v>100</v>
      </c>
      <c r="I111" s="24" t="s">
        <v>351</v>
      </c>
    </row>
    <row r="112" spans="1:9" ht="15" thickBot="1" x14ac:dyDescent="0.4">
      <c r="A112" s="23">
        <v>259363608</v>
      </c>
      <c r="B112" t="s">
        <v>484</v>
      </c>
      <c r="C112" t="s">
        <v>536</v>
      </c>
      <c r="D112" t="s">
        <v>383</v>
      </c>
      <c r="E112">
        <v>100</v>
      </c>
      <c r="F112">
        <v>38</v>
      </c>
      <c r="G112" s="24" t="s">
        <v>364</v>
      </c>
      <c r="H112" s="24">
        <v>90</v>
      </c>
      <c r="I112" s="24" t="s">
        <v>351</v>
      </c>
    </row>
    <row r="113" spans="1:9" ht="15" thickBot="1" x14ac:dyDescent="0.4">
      <c r="A113" s="23">
        <v>259363608</v>
      </c>
      <c r="B113" t="s">
        <v>366</v>
      </c>
      <c r="C113" t="s">
        <v>384</v>
      </c>
      <c r="D113" t="s">
        <v>385</v>
      </c>
      <c r="E113">
        <v>100</v>
      </c>
      <c r="F113">
        <v>38</v>
      </c>
      <c r="G113" s="24" t="s">
        <v>386</v>
      </c>
      <c r="H113" s="24">
        <v>85</v>
      </c>
      <c r="I113" s="24" t="s">
        <v>351</v>
      </c>
    </row>
    <row r="114" spans="1:9" ht="15" thickBot="1" x14ac:dyDescent="0.4">
      <c r="A114" s="23">
        <v>136574124</v>
      </c>
      <c r="B114" t="s">
        <v>358</v>
      </c>
      <c r="C114" t="s">
        <v>425</v>
      </c>
      <c r="D114" t="s">
        <v>381</v>
      </c>
      <c r="E114">
        <v>100</v>
      </c>
      <c r="F114">
        <v>38</v>
      </c>
      <c r="G114" s="24" t="s">
        <v>350</v>
      </c>
      <c r="H114" s="24">
        <v>100</v>
      </c>
      <c r="I114" s="24" t="s">
        <v>351</v>
      </c>
    </row>
    <row r="115" spans="1:9" ht="15" thickBot="1" x14ac:dyDescent="0.4">
      <c r="A115" s="23">
        <v>136574124</v>
      </c>
      <c r="B115" t="s">
        <v>484</v>
      </c>
      <c r="C115" t="s">
        <v>536</v>
      </c>
      <c r="D115" t="s">
        <v>537</v>
      </c>
      <c r="E115">
        <v>100</v>
      </c>
      <c r="F115">
        <v>38</v>
      </c>
      <c r="G115" s="24" t="s">
        <v>364</v>
      </c>
      <c r="H115" s="24">
        <v>85</v>
      </c>
      <c r="I115" s="24" t="s">
        <v>351</v>
      </c>
    </row>
    <row r="116" spans="1:9" ht="15" thickBot="1" x14ac:dyDescent="0.4">
      <c r="A116" s="23">
        <v>136574124</v>
      </c>
      <c r="B116" t="s">
        <v>487</v>
      </c>
      <c r="C116" t="s">
        <v>538</v>
      </c>
      <c r="D116" t="s">
        <v>539</v>
      </c>
      <c r="E116">
        <v>100</v>
      </c>
      <c r="F116">
        <v>24</v>
      </c>
      <c r="G116" s="24" t="s">
        <v>364</v>
      </c>
      <c r="H116" s="24">
        <v>80</v>
      </c>
      <c r="I116" s="24" t="s">
        <v>351</v>
      </c>
    </row>
    <row r="117" spans="1:9" ht="15" thickBot="1" x14ac:dyDescent="0.4">
      <c r="A117" s="23">
        <v>98076123</v>
      </c>
      <c r="B117" t="s">
        <v>540</v>
      </c>
      <c r="C117" t="s">
        <v>541</v>
      </c>
      <c r="D117" t="s">
        <v>542</v>
      </c>
      <c r="E117">
        <v>100</v>
      </c>
      <c r="F117">
        <v>25</v>
      </c>
      <c r="G117" s="24" t="s">
        <v>350</v>
      </c>
      <c r="H117" s="24">
        <v>100</v>
      </c>
      <c r="I117" s="24" t="s">
        <v>351</v>
      </c>
    </row>
    <row r="118" spans="1:9" ht="15" thickBot="1" x14ac:dyDescent="0.4">
      <c r="A118" s="23">
        <v>98076123</v>
      </c>
      <c r="B118" t="s">
        <v>543</v>
      </c>
      <c r="C118" t="s">
        <v>544</v>
      </c>
      <c r="D118" t="s">
        <v>545</v>
      </c>
      <c r="E118">
        <v>100</v>
      </c>
      <c r="F118">
        <v>25</v>
      </c>
      <c r="G118" s="24" t="s">
        <v>350</v>
      </c>
      <c r="H118" s="24">
        <v>100</v>
      </c>
      <c r="I118" s="24" t="s">
        <v>351</v>
      </c>
    </row>
    <row r="119" spans="1:9" ht="15" thickBot="1" x14ac:dyDescent="0.4">
      <c r="A119" s="23">
        <v>98076123</v>
      </c>
      <c r="B119" t="s">
        <v>546</v>
      </c>
      <c r="C119" t="s">
        <v>547</v>
      </c>
      <c r="D119" t="s">
        <v>548</v>
      </c>
      <c r="E119">
        <v>100</v>
      </c>
      <c r="F119">
        <v>50</v>
      </c>
      <c r="G119" s="24" t="s">
        <v>364</v>
      </c>
      <c r="H119" s="24">
        <v>85</v>
      </c>
      <c r="I119" s="24" t="s">
        <v>351</v>
      </c>
    </row>
    <row r="120" spans="1:9" ht="15" thickBot="1" x14ac:dyDescent="0.4">
      <c r="A120" s="25" t="s">
        <v>230</v>
      </c>
      <c r="B120" t="s">
        <v>358</v>
      </c>
      <c r="C120" t="s">
        <v>549</v>
      </c>
      <c r="D120" t="s">
        <v>550</v>
      </c>
      <c r="E120">
        <v>100</v>
      </c>
      <c r="F120">
        <v>24</v>
      </c>
      <c r="G120" s="24" t="s">
        <v>350</v>
      </c>
      <c r="H120" s="24">
        <v>100</v>
      </c>
      <c r="I120" s="24" t="s">
        <v>351</v>
      </c>
    </row>
    <row r="121" spans="1:9" ht="15" thickBot="1" x14ac:dyDescent="0.4">
      <c r="A121" s="25" t="s">
        <v>230</v>
      </c>
      <c r="B121" t="s">
        <v>551</v>
      </c>
      <c r="C121" t="s">
        <v>552</v>
      </c>
      <c r="D121" t="s">
        <v>553</v>
      </c>
      <c r="E121">
        <v>100</v>
      </c>
      <c r="F121">
        <v>38</v>
      </c>
      <c r="G121" s="24" t="s">
        <v>364</v>
      </c>
      <c r="H121" s="24">
        <v>90</v>
      </c>
      <c r="I121" s="24" t="s">
        <v>351</v>
      </c>
    </row>
    <row r="122" spans="1:9" ht="15" thickBot="1" x14ac:dyDescent="0.4">
      <c r="A122" s="25" t="s">
        <v>230</v>
      </c>
      <c r="B122" t="s">
        <v>554</v>
      </c>
      <c r="C122" t="s">
        <v>555</v>
      </c>
      <c r="D122" t="s">
        <v>556</v>
      </c>
      <c r="E122">
        <v>100</v>
      </c>
      <c r="F122">
        <v>38</v>
      </c>
      <c r="G122" s="24" t="s">
        <v>386</v>
      </c>
      <c r="H122" s="24">
        <v>85</v>
      </c>
      <c r="I122" s="24" t="s">
        <v>351</v>
      </c>
    </row>
    <row r="123" spans="1:9" ht="15" thickBot="1" x14ac:dyDescent="0.4">
      <c r="A123" s="23">
        <v>163806606</v>
      </c>
      <c r="B123" t="s">
        <v>358</v>
      </c>
      <c r="C123" t="s">
        <v>359</v>
      </c>
      <c r="D123" t="s">
        <v>360</v>
      </c>
      <c r="E123">
        <v>100</v>
      </c>
      <c r="F123">
        <v>38</v>
      </c>
      <c r="G123" s="24" t="s">
        <v>350</v>
      </c>
      <c r="H123" s="24">
        <v>100</v>
      </c>
      <c r="I123" s="24" t="s">
        <v>351</v>
      </c>
    </row>
    <row r="124" spans="1:9" ht="15" thickBot="1" x14ac:dyDescent="0.4">
      <c r="A124" s="23">
        <v>163806606</v>
      </c>
      <c r="B124" t="s">
        <v>361</v>
      </c>
      <c r="C124" t="s">
        <v>362</v>
      </c>
      <c r="D124" t="s">
        <v>363</v>
      </c>
      <c r="E124">
        <v>100</v>
      </c>
      <c r="F124">
        <v>24</v>
      </c>
      <c r="G124" s="24" t="s">
        <v>364</v>
      </c>
      <c r="H124" s="24">
        <v>2</v>
      </c>
      <c r="I124" s="24" t="s">
        <v>365</v>
      </c>
    </row>
    <row r="125" spans="1:9" ht="15" thickBot="1" x14ac:dyDescent="0.4">
      <c r="A125" s="23">
        <v>163806606</v>
      </c>
      <c r="B125" t="s">
        <v>366</v>
      </c>
      <c r="C125" t="s">
        <v>367</v>
      </c>
      <c r="D125" t="s">
        <v>368</v>
      </c>
      <c r="E125">
        <v>100</v>
      </c>
      <c r="F125">
        <v>38</v>
      </c>
      <c r="G125" s="24" t="s">
        <v>364</v>
      </c>
      <c r="H125" s="24">
        <v>45</v>
      </c>
      <c r="I125" s="24" t="s">
        <v>351</v>
      </c>
    </row>
    <row r="126" spans="1:9" ht="15" thickBot="1" x14ac:dyDescent="0.4">
      <c r="A126" s="23">
        <v>132711682</v>
      </c>
      <c r="B126" t="s">
        <v>358</v>
      </c>
      <c r="C126" t="s">
        <v>549</v>
      </c>
      <c r="D126" t="s">
        <v>550</v>
      </c>
      <c r="E126">
        <v>100</v>
      </c>
      <c r="F126">
        <v>24</v>
      </c>
      <c r="G126" s="24" t="s">
        <v>350</v>
      </c>
      <c r="H126" s="24">
        <v>100</v>
      </c>
      <c r="I126" s="24" t="s">
        <v>351</v>
      </c>
    </row>
    <row r="127" spans="1:9" ht="15" thickBot="1" x14ac:dyDescent="0.4">
      <c r="A127" s="23">
        <v>132711682</v>
      </c>
      <c r="B127" t="s">
        <v>551</v>
      </c>
      <c r="C127" t="s">
        <v>552</v>
      </c>
      <c r="D127" t="s">
        <v>553</v>
      </c>
      <c r="E127">
        <v>100</v>
      </c>
      <c r="F127">
        <v>38</v>
      </c>
      <c r="G127" s="24" t="s">
        <v>364</v>
      </c>
      <c r="H127" s="24">
        <v>90</v>
      </c>
      <c r="I127" s="24" t="s">
        <v>351</v>
      </c>
    </row>
    <row r="128" spans="1:9" ht="15" thickBot="1" x14ac:dyDescent="0.4">
      <c r="A128" s="23">
        <v>132711682</v>
      </c>
      <c r="B128" t="s">
        <v>554</v>
      </c>
      <c r="C128" t="s">
        <v>555</v>
      </c>
      <c r="D128" t="s">
        <v>556</v>
      </c>
      <c r="E128">
        <v>100</v>
      </c>
      <c r="F128">
        <v>38</v>
      </c>
      <c r="G128" s="24" t="s">
        <v>386</v>
      </c>
      <c r="H128" s="24">
        <v>85</v>
      </c>
      <c r="I128" s="24" t="s">
        <v>351</v>
      </c>
    </row>
    <row r="129" spans="1:9" ht="15" thickBot="1" x14ac:dyDescent="0.4">
      <c r="A129" s="23">
        <v>70377810</v>
      </c>
      <c r="B129" t="s">
        <v>557</v>
      </c>
      <c r="C129" t="s">
        <v>425</v>
      </c>
      <c r="D129" t="s">
        <v>360</v>
      </c>
      <c r="E129">
        <v>100</v>
      </c>
      <c r="F129">
        <v>38</v>
      </c>
      <c r="G129" s="24" t="s">
        <v>350</v>
      </c>
      <c r="H129" s="24">
        <v>100</v>
      </c>
      <c r="I129" s="24" t="s">
        <v>365</v>
      </c>
    </row>
    <row r="130" spans="1:9" ht="15" thickBot="1" x14ac:dyDescent="0.4">
      <c r="A130" s="23">
        <v>70377810</v>
      </c>
      <c r="B130" t="s">
        <v>484</v>
      </c>
      <c r="C130" t="s">
        <v>558</v>
      </c>
      <c r="D130" t="s">
        <v>559</v>
      </c>
      <c r="E130">
        <v>100</v>
      </c>
      <c r="F130">
        <v>24</v>
      </c>
      <c r="G130" s="24" t="s">
        <v>364</v>
      </c>
      <c r="H130" s="24">
        <v>2</v>
      </c>
      <c r="I130" s="24" t="s">
        <v>365</v>
      </c>
    </row>
    <row r="131" spans="1:9" ht="15" thickBot="1" x14ac:dyDescent="0.4">
      <c r="A131" s="23">
        <v>70377810</v>
      </c>
      <c r="B131" t="s">
        <v>487</v>
      </c>
      <c r="C131" t="s">
        <v>560</v>
      </c>
      <c r="D131" t="s">
        <v>561</v>
      </c>
      <c r="E131">
        <v>100</v>
      </c>
      <c r="F131">
        <v>38</v>
      </c>
      <c r="G131" s="24" t="s">
        <v>364</v>
      </c>
      <c r="H131" s="24">
        <v>45</v>
      </c>
      <c r="I131" s="24" t="s">
        <v>351</v>
      </c>
    </row>
    <row r="132" spans="1:9" ht="15" thickBot="1" x14ac:dyDescent="0.4">
      <c r="A132" s="23" t="s">
        <v>126</v>
      </c>
      <c r="B132" t="s">
        <v>562</v>
      </c>
      <c r="C132" t="s">
        <v>563</v>
      </c>
      <c r="D132" t="s">
        <v>564</v>
      </c>
      <c r="E132">
        <v>100</v>
      </c>
      <c r="F132">
        <v>25</v>
      </c>
      <c r="G132" s="24" t="s">
        <v>565</v>
      </c>
      <c r="H132" s="24">
        <v>100</v>
      </c>
      <c r="I132" s="24" t="s">
        <v>351</v>
      </c>
    </row>
    <row r="133" spans="1:9" ht="15" thickBot="1" x14ac:dyDescent="0.4">
      <c r="A133" s="23" t="s">
        <v>126</v>
      </c>
      <c r="B133" t="s">
        <v>566</v>
      </c>
      <c r="C133" t="s">
        <v>567</v>
      </c>
      <c r="D133" t="s">
        <v>568</v>
      </c>
      <c r="E133">
        <v>100</v>
      </c>
      <c r="F133">
        <v>25</v>
      </c>
      <c r="G133" s="24" t="s">
        <v>565</v>
      </c>
      <c r="H133" s="24">
        <v>100</v>
      </c>
      <c r="I133" s="24" t="s">
        <v>351</v>
      </c>
    </row>
    <row r="134" spans="1:9" ht="15" thickBot="1" x14ac:dyDescent="0.4">
      <c r="A134" s="23" t="s">
        <v>126</v>
      </c>
      <c r="B134" t="s">
        <v>569</v>
      </c>
      <c r="C134" t="s">
        <v>570</v>
      </c>
      <c r="D134" t="s">
        <v>571</v>
      </c>
      <c r="E134">
        <v>100</v>
      </c>
      <c r="F134">
        <v>50</v>
      </c>
      <c r="G134" s="24" t="s">
        <v>565</v>
      </c>
      <c r="H134" s="24">
        <v>100</v>
      </c>
      <c r="I134" s="24" t="s">
        <v>351</v>
      </c>
    </row>
    <row r="135" spans="1:9" ht="15" thickBot="1" x14ac:dyDescent="0.4">
      <c r="A135" s="23">
        <v>98983732</v>
      </c>
      <c r="B135" t="s">
        <v>572</v>
      </c>
      <c r="C135" t="s">
        <v>573</v>
      </c>
      <c r="D135" t="s">
        <v>574</v>
      </c>
      <c r="E135">
        <v>100</v>
      </c>
      <c r="F135">
        <v>34</v>
      </c>
      <c r="G135" s="24" t="s">
        <v>350</v>
      </c>
      <c r="H135" s="24">
        <v>9517510000</v>
      </c>
      <c r="I135" s="24" t="s">
        <v>365</v>
      </c>
    </row>
    <row r="136" spans="1:9" ht="15" thickBot="1" x14ac:dyDescent="0.4">
      <c r="A136" s="23">
        <v>98983732</v>
      </c>
      <c r="B136" t="s">
        <v>358</v>
      </c>
      <c r="C136" t="s">
        <v>575</v>
      </c>
      <c r="D136" t="s">
        <v>576</v>
      </c>
      <c r="E136">
        <v>100</v>
      </c>
      <c r="F136">
        <v>33</v>
      </c>
      <c r="G136" s="24" t="s">
        <v>350</v>
      </c>
      <c r="H136" s="24">
        <v>100</v>
      </c>
      <c r="I136" s="24" t="s">
        <v>351</v>
      </c>
    </row>
    <row r="137" spans="1:9" ht="15" thickBot="1" x14ac:dyDescent="0.4">
      <c r="A137" s="23">
        <v>98983732</v>
      </c>
      <c r="B137" t="s">
        <v>577</v>
      </c>
      <c r="C137" t="s">
        <v>578</v>
      </c>
      <c r="D137" t="s">
        <v>579</v>
      </c>
      <c r="E137">
        <v>100</v>
      </c>
      <c r="F137">
        <v>33</v>
      </c>
      <c r="G137" s="24" t="s">
        <v>350</v>
      </c>
      <c r="H137" s="24">
        <v>100</v>
      </c>
      <c r="I137" s="24" t="s">
        <v>351</v>
      </c>
    </row>
    <row r="138" spans="1:9" x14ac:dyDescent="0.35">
      <c r="A138" s="26">
        <v>133686851</v>
      </c>
      <c r="B138" t="s">
        <v>358</v>
      </c>
      <c r="C138" t="s">
        <v>549</v>
      </c>
      <c r="D138" t="s">
        <v>550</v>
      </c>
      <c r="E138">
        <v>100</v>
      </c>
      <c r="F138">
        <v>24</v>
      </c>
      <c r="G138" s="24" t="s">
        <v>350</v>
      </c>
      <c r="H138" s="24">
        <v>100</v>
      </c>
      <c r="I138" s="24" t="s">
        <v>351</v>
      </c>
    </row>
    <row r="139" spans="1:9" x14ac:dyDescent="0.35">
      <c r="A139" s="26">
        <v>133686851</v>
      </c>
      <c r="B139" t="s">
        <v>551</v>
      </c>
      <c r="C139" t="s">
        <v>552</v>
      </c>
      <c r="D139" t="s">
        <v>553</v>
      </c>
      <c r="E139">
        <v>100</v>
      </c>
      <c r="F139">
        <v>38</v>
      </c>
      <c r="G139" s="24" t="s">
        <v>364</v>
      </c>
      <c r="H139" s="24">
        <v>90</v>
      </c>
      <c r="I139" s="24" t="s">
        <v>351</v>
      </c>
    </row>
    <row r="140" spans="1:9" ht="15" thickBot="1" x14ac:dyDescent="0.4">
      <c r="A140" s="26">
        <v>133686851</v>
      </c>
      <c r="B140" t="s">
        <v>554</v>
      </c>
      <c r="C140" t="s">
        <v>555</v>
      </c>
      <c r="D140" t="s">
        <v>556</v>
      </c>
      <c r="E140">
        <v>100</v>
      </c>
      <c r="F140">
        <v>38</v>
      </c>
      <c r="G140" s="24" t="s">
        <v>386</v>
      </c>
      <c r="H140" s="24">
        <v>85</v>
      </c>
      <c r="I140" s="24" t="s">
        <v>351</v>
      </c>
    </row>
    <row r="141" spans="1:9" ht="15" thickBot="1" x14ac:dyDescent="0.4">
      <c r="A141" s="23">
        <v>88040651</v>
      </c>
      <c r="B141" t="s">
        <v>358</v>
      </c>
      <c r="C141" t="s">
        <v>359</v>
      </c>
      <c r="D141" t="s">
        <v>360</v>
      </c>
      <c r="E141">
        <v>100</v>
      </c>
      <c r="F141">
        <v>38</v>
      </c>
      <c r="G141" s="24" t="s">
        <v>350</v>
      </c>
      <c r="H141" s="24">
        <v>100</v>
      </c>
      <c r="I141" s="24" t="s">
        <v>351</v>
      </c>
    </row>
    <row r="142" spans="1:9" ht="15" thickBot="1" x14ac:dyDescent="0.4">
      <c r="A142" s="23">
        <v>88040651</v>
      </c>
      <c r="B142" t="s">
        <v>361</v>
      </c>
      <c r="C142" t="s">
        <v>362</v>
      </c>
      <c r="D142" t="s">
        <v>363</v>
      </c>
      <c r="E142">
        <v>100</v>
      </c>
      <c r="F142">
        <v>24</v>
      </c>
      <c r="G142" s="24" t="s">
        <v>364</v>
      </c>
      <c r="H142" s="24">
        <v>2</v>
      </c>
      <c r="I142" s="24" t="s">
        <v>365</v>
      </c>
    </row>
    <row r="143" spans="1:9" ht="15" thickBot="1" x14ac:dyDescent="0.4">
      <c r="A143" s="23">
        <v>88040651</v>
      </c>
      <c r="B143" t="s">
        <v>366</v>
      </c>
      <c r="C143" t="s">
        <v>367</v>
      </c>
      <c r="D143" t="s">
        <v>368</v>
      </c>
      <c r="E143">
        <v>100</v>
      </c>
      <c r="F143">
        <v>38</v>
      </c>
      <c r="G143" s="24" t="s">
        <v>364</v>
      </c>
      <c r="H143" s="24">
        <v>45</v>
      </c>
      <c r="I143" s="24" t="s">
        <v>351</v>
      </c>
    </row>
    <row r="144" spans="1:9" ht="15" thickBot="1" x14ac:dyDescent="0.4">
      <c r="A144" s="23">
        <v>90469177</v>
      </c>
      <c r="B144" t="s">
        <v>358</v>
      </c>
      <c r="C144" t="s">
        <v>359</v>
      </c>
      <c r="D144" t="s">
        <v>360</v>
      </c>
      <c r="E144">
        <v>100</v>
      </c>
      <c r="F144">
        <v>38</v>
      </c>
      <c r="G144" s="24" t="s">
        <v>350</v>
      </c>
      <c r="H144" s="24">
        <v>100</v>
      </c>
      <c r="I144" s="24" t="s">
        <v>351</v>
      </c>
    </row>
    <row r="145" spans="1:9" ht="15" thickBot="1" x14ac:dyDescent="0.4">
      <c r="A145" s="23">
        <v>90469177</v>
      </c>
      <c r="B145" t="s">
        <v>361</v>
      </c>
      <c r="C145" t="s">
        <v>362</v>
      </c>
      <c r="D145" t="s">
        <v>363</v>
      </c>
      <c r="E145">
        <v>100</v>
      </c>
      <c r="F145">
        <v>24</v>
      </c>
      <c r="G145" s="24" t="s">
        <v>364</v>
      </c>
      <c r="H145" s="24">
        <v>2</v>
      </c>
      <c r="I145" s="24" t="s">
        <v>365</v>
      </c>
    </row>
    <row r="146" spans="1:9" ht="15" thickBot="1" x14ac:dyDescent="0.4">
      <c r="A146" s="23">
        <v>90469177</v>
      </c>
      <c r="B146" t="s">
        <v>366</v>
      </c>
      <c r="C146" t="s">
        <v>367</v>
      </c>
      <c r="D146" t="s">
        <v>368</v>
      </c>
      <c r="E146">
        <v>100</v>
      </c>
      <c r="F146">
        <v>38</v>
      </c>
      <c r="G146" s="24" t="s">
        <v>364</v>
      </c>
      <c r="H146" s="24">
        <v>45</v>
      </c>
      <c r="I146" s="24" t="s">
        <v>351</v>
      </c>
    </row>
    <row r="147" spans="1:9" ht="15" thickBot="1" x14ac:dyDescent="0.4">
      <c r="A147" s="23">
        <v>73010977</v>
      </c>
      <c r="B147" t="s">
        <v>580</v>
      </c>
      <c r="C147" t="s">
        <v>581</v>
      </c>
      <c r="D147" t="s">
        <v>582</v>
      </c>
      <c r="E147">
        <v>100</v>
      </c>
      <c r="F147">
        <v>13</v>
      </c>
      <c r="G147" s="24" t="s">
        <v>350</v>
      </c>
      <c r="H147" s="24">
        <v>100</v>
      </c>
      <c r="I147" s="24" t="s">
        <v>351</v>
      </c>
    </row>
    <row r="148" spans="1:9" ht="15" thickBot="1" x14ac:dyDescent="0.4">
      <c r="A148" s="23">
        <v>73010977</v>
      </c>
      <c r="B148" t="s">
        <v>583</v>
      </c>
      <c r="C148" t="s">
        <v>584</v>
      </c>
      <c r="D148" t="s">
        <v>585</v>
      </c>
      <c r="E148">
        <v>100</v>
      </c>
      <c r="F148">
        <v>74</v>
      </c>
      <c r="G148" s="24" t="s">
        <v>350</v>
      </c>
      <c r="H148" s="24">
        <v>100</v>
      </c>
      <c r="I148" s="24" t="s">
        <v>351</v>
      </c>
    </row>
    <row r="149" spans="1:9" ht="15" thickBot="1" x14ac:dyDescent="0.4">
      <c r="A149" s="23">
        <v>73010977</v>
      </c>
      <c r="B149" t="s">
        <v>586</v>
      </c>
      <c r="C149" t="s">
        <v>587</v>
      </c>
      <c r="D149" t="s">
        <v>588</v>
      </c>
      <c r="E149">
        <v>100</v>
      </c>
      <c r="F149">
        <v>13</v>
      </c>
      <c r="G149" s="24" t="s">
        <v>350</v>
      </c>
      <c r="H149" s="24">
        <v>100</v>
      </c>
      <c r="I149" s="24" t="s">
        <v>351</v>
      </c>
    </row>
    <row r="150" spans="1:9" ht="15" thickBot="1" x14ac:dyDescent="0.4">
      <c r="A150" s="23" t="s">
        <v>117</v>
      </c>
      <c r="B150" t="s">
        <v>589</v>
      </c>
      <c r="C150" t="s">
        <v>590</v>
      </c>
      <c r="D150" t="s">
        <v>591</v>
      </c>
      <c r="E150">
        <v>100</v>
      </c>
      <c r="F150">
        <v>38</v>
      </c>
      <c r="G150" s="24" t="s">
        <v>364</v>
      </c>
      <c r="H150" s="24">
        <v>90</v>
      </c>
      <c r="I150" s="24" t="s">
        <v>351</v>
      </c>
    </row>
    <row r="151" spans="1:9" ht="15" thickBot="1" x14ac:dyDescent="0.4">
      <c r="A151" s="23" t="s">
        <v>117</v>
      </c>
      <c r="B151" t="s">
        <v>358</v>
      </c>
      <c r="C151" t="s">
        <v>592</v>
      </c>
      <c r="D151" t="s">
        <v>593</v>
      </c>
      <c r="E151">
        <v>100</v>
      </c>
      <c r="F151">
        <v>24</v>
      </c>
      <c r="G151" s="24" t="s">
        <v>364</v>
      </c>
      <c r="H151" s="24">
        <v>90</v>
      </c>
      <c r="I151" s="24" t="s">
        <v>365</v>
      </c>
    </row>
    <row r="152" spans="1:9" ht="15" thickBot="1" x14ac:dyDescent="0.4">
      <c r="A152" s="23" t="s">
        <v>117</v>
      </c>
      <c r="B152" t="s">
        <v>594</v>
      </c>
      <c r="C152" t="s">
        <v>595</v>
      </c>
      <c r="D152" t="s">
        <v>596</v>
      </c>
      <c r="E152">
        <v>100</v>
      </c>
      <c r="F152">
        <v>38</v>
      </c>
      <c r="G152" s="24" t="s">
        <v>364</v>
      </c>
      <c r="H152" s="24">
        <v>90</v>
      </c>
      <c r="I152" s="24" t="s">
        <v>351</v>
      </c>
    </row>
    <row r="153" spans="1:9" ht="15" thickBot="1" x14ac:dyDescent="0.4">
      <c r="A153" s="23">
        <v>170859634</v>
      </c>
      <c r="B153" t="s">
        <v>358</v>
      </c>
      <c r="C153" t="s">
        <v>575</v>
      </c>
      <c r="D153" t="s">
        <v>597</v>
      </c>
      <c r="E153">
        <v>100</v>
      </c>
      <c r="F153">
        <v>38</v>
      </c>
      <c r="G153" s="24" t="s">
        <v>350</v>
      </c>
      <c r="H153" s="24">
        <v>100</v>
      </c>
      <c r="I153" s="24" t="s">
        <v>351</v>
      </c>
    </row>
    <row r="154" spans="1:9" ht="15" thickBot="1" x14ac:dyDescent="0.4">
      <c r="A154" s="23">
        <v>170859634</v>
      </c>
      <c r="B154" t="s">
        <v>598</v>
      </c>
      <c r="C154" t="s">
        <v>599</v>
      </c>
      <c r="D154" t="s">
        <v>600</v>
      </c>
      <c r="E154">
        <v>100</v>
      </c>
      <c r="F154">
        <v>24</v>
      </c>
      <c r="G154" s="24" t="s">
        <v>350</v>
      </c>
      <c r="H154" s="24">
        <v>100</v>
      </c>
      <c r="I154" s="24" t="s">
        <v>351</v>
      </c>
    </row>
    <row r="155" spans="1:9" ht="15" thickBot="1" x14ac:dyDescent="0.4">
      <c r="A155" s="23">
        <v>170859634</v>
      </c>
      <c r="B155" t="s">
        <v>601</v>
      </c>
      <c r="C155" t="s">
        <v>602</v>
      </c>
      <c r="D155" t="s">
        <v>600</v>
      </c>
      <c r="E155">
        <v>100</v>
      </c>
      <c r="F155">
        <v>38</v>
      </c>
      <c r="G155" s="24" t="s">
        <v>350</v>
      </c>
      <c r="H155" s="24">
        <v>100</v>
      </c>
      <c r="I155" s="24" t="s">
        <v>351</v>
      </c>
    </row>
    <row r="156" spans="1:9" ht="15" thickBot="1" x14ac:dyDescent="0.4">
      <c r="A156" s="23">
        <v>87822109</v>
      </c>
      <c r="B156" t="s">
        <v>358</v>
      </c>
      <c r="C156" t="s">
        <v>359</v>
      </c>
      <c r="D156" t="s">
        <v>360</v>
      </c>
      <c r="E156">
        <v>100</v>
      </c>
      <c r="F156">
        <v>38</v>
      </c>
      <c r="G156" s="24" t="s">
        <v>350</v>
      </c>
      <c r="H156" s="24">
        <v>100</v>
      </c>
      <c r="I156" s="24" t="s">
        <v>351</v>
      </c>
    </row>
    <row r="157" spans="1:9" ht="15" thickBot="1" x14ac:dyDescent="0.4">
      <c r="A157" s="23">
        <v>87822109</v>
      </c>
      <c r="B157" t="s">
        <v>361</v>
      </c>
      <c r="C157" t="s">
        <v>362</v>
      </c>
      <c r="D157" t="s">
        <v>363</v>
      </c>
      <c r="E157">
        <v>100</v>
      </c>
      <c r="F157">
        <v>24</v>
      </c>
      <c r="G157" s="24" t="s">
        <v>364</v>
      </c>
      <c r="H157" s="24">
        <v>2</v>
      </c>
      <c r="I157" s="24" t="s">
        <v>365</v>
      </c>
    </row>
    <row r="158" spans="1:9" ht="15" thickBot="1" x14ac:dyDescent="0.4">
      <c r="A158" s="23">
        <v>87822109</v>
      </c>
      <c r="B158" t="s">
        <v>366</v>
      </c>
      <c r="C158" t="s">
        <v>367</v>
      </c>
      <c r="D158" t="s">
        <v>368</v>
      </c>
      <c r="E158">
        <v>100</v>
      </c>
      <c r="F158">
        <v>38</v>
      </c>
      <c r="G158" s="24" t="s">
        <v>364</v>
      </c>
      <c r="H158" s="24">
        <v>45</v>
      </c>
      <c r="I158" s="24" t="s">
        <v>351</v>
      </c>
    </row>
    <row r="159" spans="1:9" ht="15" thickBot="1" x14ac:dyDescent="0.4">
      <c r="A159" s="23">
        <v>175775528</v>
      </c>
      <c r="B159" t="s">
        <v>603</v>
      </c>
      <c r="C159" t="s">
        <v>604</v>
      </c>
      <c r="D159" t="s">
        <v>605</v>
      </c>
      <c r="E159">
        <v>100</v>
      </c>
      <c r="F159">
        <v>25</v>
      </c>
      <c r="G159" s="24" t="s">
        <v>490</v>
      </c>
      <c r="H159" s="24">
        <v>90</v>
      </c>
      <c r="I159" s="24" t="s">
        <v>351</v>
      </c>
    </row>
    <row r="160" spans="1:9" ht="15" thickBot="1" x14ac:dyDescent="0.4">
      <c r="A160" s="23">
        <v>175775528</v>
      </c>
      <c r="B160" t="s">
        <v>606</v>
      </c>
      <c r="C160" t="s">
        <v>607</v>
      </c>
      <c r="D160" t="s">
        <v>608</v>
      </c>
      <c r="E160">
        <v>100</v>
      </c>
      <c r="F160">
        <v>25</v>
      </c>
      <c r="G160" s="24" t="s">
        <v>490</v>
      </c>
      <c r="H160" s="24">
        <v>90</v>
      </c>
      <c r="I160" s="24" t="s">
        <v>351</v>
      </c>
    </row>
    <row r="161" spans="1:9" ht="15" thickBot="1" x14ac:dyDescent="0.4">
      <c r="A161" s="23">
        <v>175775528</v>
      </c>
      <c r="B161" t="s">
        <v>609</v>
      </c>
      <c r="C161" t="s">
        <v>610</v>
      </c>
      <c r="D161" t="s">
        <v>611</v>
      </c>
      <c r="E161">
        <v>100</v>
      </c>
      <c r="F161">
        <v>50</v>
      </c>
      <c r="G161" s="24" t="s">
        <v>490</v>
      </c>
      <c r="H161" s="24">
        <v>90</v>
      </c>
      <c r="I161" s="24" t="s">
        <v>351</v>
      </c>
    </row>
    <row r="162" spans="1:9" ht="15" thickBot="1" x14ac:dyDescent="0.4">
      <c r="A162" s="23">
        <v>95000673</v>
      </c>
      <c r="B162" t="s">
        <v>358</v>
      </c>
      <c r="C162" t="s">
        <v>359</v>
      </c>
      <c r="D162" t="s">
        <v>360</v>
      </c>
      <c r="E162">
        <v>100</v>
      </c>
      <c r="F162">
        <v>38</v>
      </c>
      <c r="G162" s="24" t="s">
        <v>350</v>
      </c>
      <c r="H162" s="24">
        <v>100</v>
      </c>
      <c r="I162" s="24" t="s">
        <v>351</v>
      </c>
    </row>
    <row r="163" spans="1:9" ht="15" thickBot="1" x14ac:dyDescent="0.4">
      <c r="A163" s="23">
        <v>95000673</v>
      </c>
      <c r="B163" t="s">
        <v>361</v>
      </c>
      <c r="C163" t="s">
        <v>362</v>
      </c>
      <c r="D163" t="s">
        <v>363</v>
      </c>
      <c r="E163">
        <v>100</v>
      </c>
      <c r="F163">
        <v>24</v>
      </c>
      <c r="G163" s="24" t="s">
        <v>364</v>
      </c>
      <c r="H163" s="24">
        <v>2</v>
      </c>
      <c r="I163" s="24" t="s">
        <v>365</v>
      </c>
    </row>
    <row r="164" spans="1:9" ht="15" thickBot="1" x14ac:dyDescent="0.4">
      <c r="A164" s="23">
        <v>95000673</v>
      </c>
      <c r="B164" t="s">
        <v>366</v>
      </c>
      <c r="C164" t="s">
        <v>367</v>
      </c>
      <c r="D164" t="s">
        <v>368</v>
      </c>
      <c r="E164">
        <v>100</v>
      </c>
      <c r="F164">
        <v>38</v>
      </c>
      <c r="G164" s="24" t="s">
        <v>364</v>
      </c>
      <c r="H164" s="24">
        <v>45</v>
      </c>
      <c r="I164" s="24" t="s">
        <v>351</v>
      </c>
    </row>
    <row r="165" spans="1:9" ht="15" thickBot="1" x14ac:dyDescent="0.4">
      <c r="A165" s="23">
        <v>102134478</v>
      </c>
      <c r="B165" t="s">
        <v>358</v>
      </c>
      <c r="C165" t="s">
        <v>359</v>
      </c>
      <c r="D165" t="s">
        <v>381</v>
      </c>
      <c r="E165">
        <v>100</v>
      </c>
      <c r="F165">
        <v>24</v>
      </c>
      <c r="G165" s="24" t="s">
        <v>350</v>
      </c>
      <c r="H165" s="24">
        <v>100</v>
      </c>
      <c r="I165" s="24" t="s">
        <v>351</v>
      </c>
    </row>
    <row r="166" spans="1:9" ht="15" thickBot="1" x14ac:dyDescent="0.4">
      <c r="A166" s="23">
        <v>102134478</v>
      </c>
      <c r="B166" t="s">
        <v>361</v>
      </c>
      <c r="C166" t="s">
        <v>382</v>
      </c>
      <c r="D166" t="s">
        <v>383</v>
      </c>
      <c r="E166">
        <v>100</v>
      </c>
      <c r="F166">
        <v>38</v>
      </c>
      <c r="G166" s="24" t="s">
        <v>364</v>
      </c>
      <c r="H166" s="24">
        <v>90</v>
      </c>
      <c r="I166" s="24" t="s">
        <v>351</v>
      </c>
    </row>
    <row r="167" spans="1:9" ht="15" thickBot="1" x14ac:dyDescent="0.4">
      <c r="A167" s="23">
        <v>102134478</v>
      </c>
      <c r="B167" t="s">
        <v>366</v>
      </c>
      <c r="C167" t="s">
        <v>384</v>
      </c>
      <c r="D167" t="s">
        <v>385</v>
      </c>
      <c r="E167">
        <v>100</v>
      </c>
      <c r="F167">
        <v>38</v>
      </c>
      <c r="G167" s="24" t="s">
        <v>386</v>
      </c>
      <c r="H167" s="24">
        <v>85</v>
      </c>
      <c r="I167" s="24" t="s">
        <v>351</v>
      </c>
    </row>
    <row r="168" spans="1:9" ht="15" thickBot="1" x14ac:dyDescent="0.4">
      <c r="A168" s="23">
        <v>184656981</v>
      </c>
      <c r="B168" t="s">
        <v>612</v>
      </c>
      <c r="C168" t="s">
        <v>613</v>
      </c>
      <c r="D168" t="s">
        <v>614</v>
      </c>
      <c r="E168">
        <v>100</v>
      </c>
      <c r="F168">
        <v>38</v>
      </c>
      <c r="G168" s="24" t="s">
        <v>364</v>
      </c>
      <c r="H168" s="24">
        <v>1894370000</v>
      </c>
      <c r="I168" s="24" t="s">
        <v>365</v>
      </c>
    </row>
    <row r="169" spans="1:9" ht="15" thickBot="1" x14ac:dyDescent="0.4">
      <c r="A169" s="23">
        <v>184656981</v>
      </c>
      <c r="B169" t="s">
        <v>615</v>
      </c>
      <c r="C169" t="s">
        <v>575</v>
      </c>
      <c r="D169" t="s">
        <v>616</v>
      </c>
      <c r="E169">
        <v>100</v>
      </c>
      <c r="F169">
        <v>24</v>
      </c>
      <c r="G169" s="24" t="s">
        <v>350</v>
      </c>
      <c r="H169" s="24">
        <v>100</v>
      </c>
      <c r="I169" s="24" t="s">
        <v>351</v>
      </c>
    </row>
    <row r="170" spans="1:9" ht="15" thickBot="1" x14ac:dyDescent="0.4">
      <c r="A170" s="23">
        <v>184656981</v>
      </c>
      <c r="B170" t="s">
        <v>617</v>
      </c>
      <c r="C170" t="s">
        <v>618</v>
      </c>
      <c r="D170" t="s">
        <v>619</v>
      </c>
      <c r="E170">
        <v>100</v>
      </c>
      <c r="F170">
        <v>38</v>
      </c>
      <c r="G170" s="24" t="s">
        <v>350</v>
      </c>
      <c r="H170" s="24">
        <v>100</v>
      </c>
      <c r="I170" s="24" t="s">
        <v>351</v>
      </c>
    </row>
    <row r="171" spans="1:9" ht="15" thickBot="1" x14ac:dyDescent="0.4">
      <c r="A171" s="23">
        <v>104489575</v>
      </c>
      <c r="B171" t="s">
        <v>358</v>
      </c>
      <c r="C171" t="s">
        <v>359</v>
      </c>
      <c r="D171" t="s">
        <v>381</v>
      </c>
      <c r="E171">
        <v>100</v>
      </c>
      <c r="F171">
        <v>38</v>
      </c>
      <c r="G171" s="24" t="s">
        <v>350</v>
      </c>
      <c r="H171" s="24">
        <v>100</v>
      </c>
      <c r="I171" s="24" t="s">
        <v>351</v>
      </c>
    </row>
    <row r="172" spans="1:9" ht="15" thickBot="1" x14ac:dyDescent="0.4">
      <c r="A172" s="23">
        <v>104489575</v>
      </c>
      <c r="B172" t="s">
        <v>361</v>
      </c>
      <c r="C172" t="s">
        <v>382</v>
      </c>
      <c r="D172" t="s">
        <v>383</v>
      </c>
      <c r="E172">
        <v>100</v>
      </c>
      <c r="F172">
        <v>24</v>
      </c>
      <c r="G172" s="24" t="s">
        <v>364</v>
      </c>
      <c r="H172" s="24">
        <v>90</v>
      </c>
      <c r="I172" s="24" t="s">
        <v>351</v>
      </c>
    </row>
    <row r="173" spans="1:9" ht="15" thickBot="1" x14ac:dyDescent="0.4">
      <c r="A173" s="23">
        <v>104489575</v>
      </c>
      <c r="B173" t="s">
        <v>366</v>
      </c>
      <c r="C173" t="s">
        <v>384</v>
      </c>
      <c r="D173" t="s">
        <v>620</v>
      </c>
      <c r="E173">
        <v>100</v>
      </c>
      <c r="F173">
        <v>38</v>
      </c>
      <c r="G173" s="24" t="s">
        <v>386</v>
      </c>
      <c r="H173" s="24">
        <v>85</v>
      </c>
      <c r="I173" s="24" t="s">
        <v>351</v>
      </c>
    </row>
    <row r="174" spans="1:9" ht="15" thickBot="1" x14ac:dyDescent="0.4">
      <c r="A174" s="23">
        <v>186376927</v>
      </c>
      <c r="B174" t="s">
        <v>621</v>
      </c>
      <c r="C174" t="s">
        <v>622</v>
      </c>
      <c r="D174" t="s">
        <v>623</v>
      </c>
      <c r="E174">
        <v>100</v>
      </c>
      <c r="F174">
        <v>25</v>
      </c>
      <c r="G174" s="24" t="s">
        <v>565</v>
      </c>
      <c r="H174" s="24">
        <v>100</v>
      </c>
      <c r="I174" s="24" t="s">
        <v>365</v>
      </c>
    </row>
    <row r="175" spans="1:9" ht="15" thickBot="1" x14ac:dyDescent="0.4">
      <c r="A175" s="23">
        <v>186376927</v>
      </c>
      <c r="B175" t="s">
        <v>566</v>
      </c>
      <c r="C175" t="s">
        <v>624</v>
      </c>
      <c r="D175" t="s">
        <v>625</v>
      </c>
      <c r="E175">
        <v>100</v>
      </c>
      <c r="F175">
        <v>25</v>
      </c>
      <c r="G175" s="24" t="s">
        <v>565</v>
      </c>
      <c r="H175" s="24">
        <v>100</v>
      </c>
      <c r="I175" s="24" t="s">
        <v>365</v>
      </c>
    </row>
    <row r="176" spans="1:9" ht="15" thickBot="1" x14ac:dyDescent="0.4">
      <c r="A176" s="23">
        <v>186376927</v>
      </c>
      <c r="B176" t="s">
        <v>626</v>
      </c>
      <c r="C176" t="s">
        <v>627</v>
      </c>
      <c r="D176" t="s">
        <v>571</v>
      </c>
      <c r="E176">
        <v>100</v>
      </c>
      <c r="F176">
        <v>50</v>
      </c>
      <c r="G176" s="24" t="s">
        <v>565</v>
      </c>
      <c r="H176" s="24">
        <v>100</v>
      </c>
      <c r="I176" s="24" t="s">
        <v>365</v>
      </c>
    </row>
    <row r="177" spans="1:9" ht="15" thickBot="1" x14ac:dyDescent="0.4">
      <c r="A177" s="23">
        <v>155361352</v>
      </c>
      <c r="B177" t="s">
        <v>447</v>
      </c>
      <c r="C177" t="s">
        <v>628</v>
      </c>
      <c r="D177" t="s">
        <v>449</v>
      </c>
      <c r="E177">
        <v>100</v>
      </c>
      <c r="F177">
        <v>25</v>
      </c>
      <c r="G177" s="24" t="s">
        <v>350</v>
      </c>
      <c r="H177" s="24">
        <v>40</v>
      </c>
      <c r="I177" s="24" t="s">
        <v>365</v>
      </c>
    </row>
    <row r="178" spans="1:9" ht="15" thickBot="1" x14ac:dyDescent="0.4">
      <c r="A178" s="23">
        <v>155361352</v>
      </c>
      <c r="B178" t="s">
        <v>629</v>
      </c>
      <c r="C178" t="s">
        <v>630</v>
      </c>
      <c r="D178" t="s">
        <v>631</v>
      </c>
      <c r="E178">
        <v>100</v>
      </c>
      <c r="F178">
        <v>50</v>
      </c>
      <c r="G178" s="24" t="s">
        <v>350</v>
      </c>
      <c r="H178" s="24">
        <v>40</v>
      </c>
      <c r="I178" s="24" t="s">
        <v>365</v>
      </c>
    </row>
    <row r="179" spans="1:9" ht="15" thickBot="1" x14ac:dyDescent="0.4">
      <c r="A179" s="23">
        <v>155361352</v>
      </c>
      <c r="B179" t="s">
        <v>632</v>
      </c>
      <c r="C179" t="s">
        <v>633</v>
      </c>
      <c r="D179" t="s">
        <v>634</v>
      </c>
      <c r="E179">
        <v>100</v>
      </c>
      <c r="F179">
        <v>25</v>
      </c>
      <c r="G179" s="24" t="s">
        <v>350</v>
      </c>
      <c r="H179" s="24">
        <v>40</v>
      </c>
      <c r="I179" s="24" t="s">
        <v>351</v>
      </c>
    </row>
    <row r="180" spans="1:9" ht="15" thickBot="1" x14ac:dyDescent="0.4">
      <c r="A180" s="23">
        <v>118295633</v>
      </c>
      <c r="B180" t="s">
        <v>635</v>
      </c>
      <c r="C180" t="s">
        <v>636</v>
      </c>
      <c r="D180" t="s">
        <v>637</v>
      </c>
      <c r="E180">
        <v>100</v>
      </c>
      <c r="F180">
        <v>38</v>
      </c>
      <c r="G180" s="24" t="s">
        <v>350</v>
      </c>
      <c r="H180" s="24">
        <v>100</v>
      </c>
      <c r="I180" s="24" t="s">
        <v>365</v>
      </c>
    </row>
    <row r="181" spans="1:9" ht="15" thickBot="1" x14ac:dyDescent="0.4">
      <c r="A181" s="23">
        <v>118295633</v>
      </c>
      <c r="B181" t="s">
        <v>638</v>
      </c>
      <c r="C181" t="s">
        <v>639</v>
      </c>
      <c r="D181" t="s">
        <v>640</v>
      </c>
      <c r="E181">
        <v>100</v>
      </c>
      <c r="F181">
        <v>24</v>
      </c>
      <c r="G181" s="24" t="s">
        <v>350</v>
      </c>
      <c r="H181" s="24">
        <v>100</v>
      </c>
      <c r="I181" s="24" t="s">
        <v>365</v>
      </c>
    </row>
    <row r="182" spans="1:9" ht="15" thickBot="1" x14ac:dyDescent="0.4">
      <c r="A182" s="23">
        <v>118295633</v>
      </c>
      <c r="B182" t="s">
        <v>641</v>
      </c>
      <c r="C182" t="s">
        <v>642</v>
      </c>
      <c r="D182" t="s">
        <v>643</v>
      </c>
      <c r="E182">
        <v>100</v>
      </c>
      <c r="F182">
        <v>38</v>
      </c>
      <c r="G182" s="24" t="s">
        <v>350</v>
      </c>
      <c r="H182" s="24">
        <v>100</v>
      </c>
      <c r="I182" s="24" t="s">
        <v>365</v>
      </c>
    </row>
    <row r="183" spans="1:9" ht="15" thickBot="1" x14ac:dyDescent="0.4">
      <c r="A183" s="23">
        <v>136857053</v>
      </c>
      <c r="B183" t="s">
        <v>644</v>
      </c>
      <c r="C183" t="s">
        <v>645</v>
      </c>
      <c r="D183" t="s">
        <v>646</v>
      </c>
      <c r="E183">
        <v>100</v>
      </c>
      <c r="F183">
        <v>38</v>
      </c>
      <c r="G183" s="24" t="s">
        <v>350</v>
      </c>
      <c r="H183" s="24">
        <v>100</v>
      </c>
      <c r="I183" s="24" t="s">
        <v>351</v>
      </c>
    </row>
    <row r="184" spans="1:9" ht="15" thickBot="1" x14ac:dyDescent="0.4">
      <c r="A184" s="23">
        <v>136857053</v>
      </c>
      <c r="B184" t="s">
        <v>647</v>
      </c>
      <c r="C184" t="s">
        <v>648</v>
      </c>
      <c r="D184" t="s">
        <v>649</v>
      </c>
      <c r="E184">
        <v>100</v>
      </c>
      <c r="F184">
        <v>24</v>
      </c>
      <c r="G184" s="24" t="s">
        <v>364</v>
      </c>
      <c r="H184" s="24">
        <v>90</v>
      </c>
      <c r="I184" s="24" t="s">
        <v>351</v>
      </c>
    </row>
    <row r="185" spans="1:9" ht="15" thickBot="1" x14ac:dyDescent="0.4">
      <c r="A185" s="23">
        <v>136857053</v>
      </c>
      <c r="B185" t="s">
        <v>554</v>
      </c>
      <c r="C185" t="s">
        <v>650</v>
      </c>
      <c r="D185" t="s">
        <v>651</v>
      </c>
      <c r="E185">
        <v>100</v>
      </c>
      <c r="F185">
        <v>38</v>
      </c>
      <c r="G185" s="24" t="s">
        <v>364</v>
      </c>
      <c r="H185" s="24">
        <v>85</v>
      </c>
      <c r="I185" s="24" t="s">
        <v>351</v>
      </c>
    </row>
    <row r="186" spans="1:9" ht="15" thickBot="1" x14ac:dyDescent="0.4">
      <c r="A186" s="23">
        <v>103965136</v>
      </c>
      <c r="B186" t="s">
        <v>358</v>
      </c>
      <c r="C186" t="s">
        <v>359</v>
      </c>
      <c r="D186" t="s">
        <v>522</v>
      </c>
      <c r="E186">
        <v>100</v>
      </c>
      <c r="F186">
        <v>38</v>
      </c>
      <c r="G186" s="24" t="s">
        <v>350</v>
      </c>
      <c r="H186" s="24">
        <v>100</v>
      </c>
      <c r="I186" s="24" t="s">
        <v>351</v>
      </c>
    </row>
    <row r="187" spans="1:9" ht="15" thickBot="1" x14ac:dyDescent="0.4">
      <c r="A187" s="23">
        <v>103965136</v>
      </c>
      <c r="B187" t="s">
        <v>484</v>
      </c>
      <c r="C187" t="s">
        <v>652</v>
      </c>
      <c r="D187" t="s">
        <v>653</v>
      </c>
      <c r="E187">
        <v>100</v>
      </c>
      <c r="F187">
        <v>38</v>
      </c>
      <c r="G187" s="24" t="s">
        <v>364</v>
      </c>
      <c r="H187" s="24">
        <v>100</v>
      </c>
      <c r="I187" s="24" t="s">
        <v>351</v>
      </c>
    </row>
    <row r="188" spans="1:9" ht="15" thickBot="1" x14ac:dyDescent="0.4">
      <c r="A188" s="23">
        <v>103965136</v>
      </c>
      <c r="B188" t="s">
        <v>487</v>
      </c>
      <c r="C188" t="s">
        <v>654</v>
      </c>
      <c r="D188" t="s">
        <v>655</v>
      </c>
      <c r="E188">
        <v>100</v>
      </c>
      <c r="F188">
        <v>24</v>
      </c>
      <c r="G188" s="24" t="s">
        <v>364</v>
      </c>
      <c r="H188" s="24">
        <v>100</v>
      </c>
      <c r="I188" s="24" t="s">
        <v>351</v>
      </c>
    </row>
    <row r="189" spans="1:9" ht="15" thickBot="1" x14ac:dyDescent="0.4">
      <c r="A189" s="23" t="s">
        <v>85</v>
      </c>
      <c r="B189" t="s">
        <v>358</v>
      </c>
      <c r="C189" t="s">
        <v>575</v>
      </c>
      <c r="D189" t="s">
        <v>656</v>
      </c>
      <c r="E189">
        <v>100</v>
      </c>
      <c r="F189">
        <v>34</v>
      </c>
      <c r="G189" s="24" t="s">
        <v>350</v>
      </c>
      <c r="H189" s="24">
        <v>100</v>
      </c>
      <c r="I189" s="24" t="s">
        <v>351</v>
      </c>
    </row>
    <row r="190" spans="1:9" ht="15" thickBot="1" x14ac:dyDescent="0.4">
      <c r="A190" s="23" t="s">
        <v>85</v>
      </c>
      <c r="B190" t="s">
        <v>657</v>
      </c>
      <c r="C190" t="s">
        <v>618</v>
      </c>
      <c r="D190" t="s">
        <v>658</v>
      </c>
      <c r="E190">
        <v>100</v>
      </c>
      <c r="F190">
        <v>33</v>
      </c>
      <c r="G190" s="24" t="s">
        <v>350</v>
      </c>
      <c r="H190" s="24">
        <v>100</v>
      </c>
      <c r="I190" s="24" t="s">
        <v>365</v>
      </c>
    </row>
    <row r="191" spans="1:9" ht="15" thickBot="1" x14ac:dyDescent="0.4">
      <c r="A191" s="23" t="s">
        <v>85</v>
      </c>
      <c r="B191" t="s">
        <v>659</v>
      </c>
      <c r="C191" t="s">
        <v>660</v>
      </c>
      <c r="D191" t="s">
        <v>658</v>
      </c>
      <c r="E191">
        <v>100</v>
      </c>
      <c r="F191">
        <v>33</v>
      </c>
      <c r="G191" s="24" t="s">
        <v>565</v>
      </c>
      <c r="H191" s="24">
        <v>100</v>
      </c>
      <c r="I191" s="24" t="s">
        <v>351</v>
      </c>
    </row>
    <row r="192" spans="1:9" ht="15" thickBot="1" x14ac:dyDescent="0.4">
      <c r="A192" s="23">
        <v>157652176</v>
      </c>
      <c r="B192" t="s">
        <v>661</v>
      </c>
      <c r="C192" t="s">
        <v>662</v>
      </c>
      <c r="D192" t="s">
        <v>663</v>
      </c>
      <c r="E192">
        <v>100</v>
      </c>
      <c r="F192">
        <v>34</v>
      </c>
      <c r="G192" s="24" t="s">
        <v>350</v>
      </c>
      <c r="H192" s="24">
        <v>14</v>
      </c>
      <c r="I192" s="24" t="s">
        <v>365</v>
      </c>
    </row>
    <row r="193" spans="1:9" ht="15" thickBot="1" x14ac:dyDescent="0.4">
      <c r="A193" s="23">
        <v>157652176</v>
      </c>
      <c r="B193" t="s">
        <v>664</v>
      </c>
      <c r="C193" t="s">
        <v>665</v>
      </c>
      <c r="D193" t="s">
        <v>666</v>
      </c>
      <c r="E193">
        <v>100</v>
      </c>
      <c r="F193">
        <v>33</v>
      </c>
      <c r="G193" s="24" t="s">
        <v>350</v>
      </c>
      <c r="H193" s="24">
        <v>13</v>
      </c>
      <c r="I193" s="24" t="s">
        <v>351</v>
      </c>
    </row>
    <row r="194" spans="1:9" ht="15" thickBot="1" x14ac:dyDescent="0.4">
      <c r="A194" s="23">
        <v>157652176</v>
      </c>
      <c r="B194" t="s">
        <v>667</v>
      </c>
      <c r="C194" t="s">
        <v>668</v>
      </c>
      <c r="D194" t="s">
        <v>669</v>
      </c>
      <c r="E194">
        <v>100</v>
      </c>
      <c r="F194">
        <v>33</v>
      </c>
      <c r="G194" s="24" t="s">
        <v>350</v>
      </c>
      <c r="H194" s="24">
        <v>13</v>
      </c>
      <c r="I194" s="24" t="s">
        <v>351</v>
      </c>
    </row>
    <row r="195" spans="1:9" ht="15" thickBot="1" x14ac:dyDescent="0.4">
      <c r="A195" s="23">
        <v>258624734</v>
      </c>
      <c r="B195" t="s">
        <v>358</v>
      </c>
      <c r="C195" t="s">
        <v>359</v>
      </c>
      <c r="D195" t="s">
        <v>360</v>
      </c>
      <c r="E195">
        <v>100</v>
      </c>
      <c r="F195">
        <v>24</v>
      </c>
      <c r="G195" s="24" t="s">
        <v>350</v>
      </c>
      <c r="H195" s="24">
        <v>100</v>
      </c>
      <c r="I195" s="24" t="s">
        <v>351</v>
      </c>
    </row>
    <row r="196" spans="1:9" ht="15" thickBot="1" x14ac:dyDescent="0.4">
      <c r="A196" s="23">
        <v>258624734</v>
      </c>
      <c r="B196" t="s">
        <v>361</v>
      </c>
      <c r="C196" t="s">
        <v>536</v>
      </c>
      <c r="D196" t="s">
        <v>670</v>
      </c>
      <c r="E196">
        <v>100</v>
      </c>
      <c r="F196">
        <v>38</v>
      </c>
      <c r="G196" s="24" t="s">
        <v>364</v>
      </c>
      <c r="H196" s="24">
        <v>90</v>
      </c>
      <c r="I196" s="24" t="s">
        <v>351</v>
      </c>
    </row>
    <row r="197" spans="1:9" ht="15" thickBot="1" x14ac:dyDescent="0.4">
      <c r="A197" s="23">
        <v>258624734</v>
      </c>
      <c r="B197" t="s">
        <v>366</v>
      </c>
      <c r="C197" t="s">
        <v>384</v>
      </c>
      <c r="D197" t="s">
        <v>385</v>
      </c>
      <c r="E197">
        <v>100</v>
      </c>
      <c r="F197">
        <v>38</v>
      </c>
      <c r="G197" s="24" t="s">
        <v>386</v>
      </c>
      <c r="H197" s="24">
        <v>85</v>
      </c>
      <c r="I197" s="24" t="s">
        <v>351</v>
      </c>
    </row>
    <row r="198" spans="1:9" ht="15" thickBot="1" x14ac:dyDescent="0.4">
      <c r="A198" s="23">
        <v>166243394</v>
      </c>
      <c r="B198" t="s">
        <v>358</v>
      </c>
      <c r="C198" t="s">
        <v>359</v>
      </c>
      <c r="D198" t="s">
        <v>381</v>
      </c>
      <c r="E198">
        <v>100</v>
      </c>
      <c r="F198">
        <v>24</v>
      </c>
      <c r="G198" s="24" t="s">
        <v>350</v>
      </c>
      <c r="H198" s="24">
        <v>100</v>
      </c>
      <c r="I198" s="24" t="s">
        <v>351</v>
      </c>
    </row>
    <row r="199" spans="1:9" ht="15" thickBot="1" x14ac:dyDescent="0.4">
      <c r="A199" s="23">
        <v>166243394</v>
      </c>
      <c r="B199" t="s">
        <v>361</v>
      </c>
      <c r="C199" t="s">
        <v>382</v>
      </c>
      <c r="D199" t="s">
        <v>383</v>
      </c>
      <c r="E199">
        <v>100</v>
      </c>
      <c r="F199">
        <v>38</v>
      </c>
      <c r="G199" s="24" t="s">
        <v>364</v>
      </c>
      <c r="H199" s="24">
        <v>90</v>
      </c>
      <c r="I199" s="24" t="s">
        <v>351</v>
      </c>
    </row>
    <row r="200" spans="1:9" ht="15" thickBot="1" x14ac:dyDescent="0.4">
      <c r="A200" s="23">
        <v>166243394</v>
      </c>
      <c r="B200" t="s">
        <v>366</v>
      </c>
      <c r="C200" t="s">
        <v>384</v>
      </c>
      <c r="D200" t="s">
        <v>385</v>
      </c>
      <c r="E200">
        <v>100</v>
      </c>
      <c r="F200">
        <v>38</v>
      </c>
      <c r="G200" s="24" t="s">
        <v>386</v>
      </c>
      <c r="H200" s="24">
        <v>85</v>
      </c>
      <c r="I200" s="24" t="s">
        <v>351</v>
      </c>
    </row>
    <row r="201" spans="1:9" ht="15" thickBot="1" x14ac:dyDescent="0.4">
      <c r="A201" s="23">
        <v>161004960</v>
      </c>
      <c r="B201" t="s">
        <v>358</v>
      </c>
      <c r="C201" t="s">
        <v>671</v>
      </c>
      <c r="D201" t="s">
        <v>672</v>
      </c>
      <c r="E201">
        <v>100</v>
      </c>
      <c r="F201">
        <v>25</v>
      </c>
      <c r="G201" s="24" t="s">
        <v>364</v>
      </c>
      <c r="H201" s="24">
        <v>100</v>
      </c>
      <c r="I201" s="24" t="s">
        <v>351</v>
      </c>
    </row>
    <row r="202" spans="1:9" ht="15" thickBot="1" x14ac:dyDescent="0.4">
      <c r="A202" s="23">
        <v>161004960</v>
      </c>
      <c r="B202" t="s">
        <v>673</v>
      </c>
      <c r="C202" t="s">
        <v>674</v>
      </c>
      <c r="D202" t="s">
        <v>675</v>
      </c>
      <c r="E202">
        <v>100</v>
      </c>
      <c r="F202">
        <v>50</v>
      </c>
      <c r="G202" s="24" t="s">
        <v>364</v>
      </c>
      <c r="H202" s="24">
        <v>100</v>
      </c>
      <c r="I202" s="24" t="s">
        <v>351</v>
      </c>
    </row>
    <row r="203" spans="1:9" ht="15" thickBot="1" x14ac:dyDescent="0.4">
      <c r="A203" s="23">
        <v>161004960</v>
      </c>
      <c r="B203" t="s">
        <v>676</v>
      </c>
      <c r="C203" t="s">
        <v>677</v>
      </c>
      <c r="D203" t="s">
        <v>678</v>
      </c>
      <c r="E203">
        <v>100</v>
      </c>
      <c r="F203">
        <v>25</v>
      </c>
      <c r="G203" s="24" t="s">
        <v>364</v>
      </c>
      <c r="H203" s="24">
        <v>100</v>
      </c>
      <c r="I203" s="24" t="s">
        <v>351</v>
      </c>
    </row>
    <row r="204" spans="1:9" ht="15" thickBot="1" x14ac:dyDescent="0.4">
      <c r="A204" s="23">
        <v>260589679</v>
      </c>
      <c r="B204" t="s">
        <v>615</v>
      </c>
      <c r="C204" t="s">
        <v>359</v>
      </c>
      <c r="D204" t="s">
        <v>679</v>
      </c>
      <c r="E204">
        <v>100</v>
      </c>
      <c r="F204">
        <v>38</v>
      </c>
      <c r="G204" s="24" t="s">
        <v>350</v>
      </c>
      <c r="H204" s="24">
        <v>100</v>
      </c>
      <c r="I204" s="24" t="s">
        <v>351</v>
      </c>
    </row>
    <row r="205" spans="1:9" ht="15" thickBot="1" x14ac:dyDescent="0.4">
      <c r="A205" s="23">
        <v>260589679</v>
      </c>
      <c r="B205" t="s">
        <v>680</v>
      </c>
      <c r="C205" t="s">
        <v>681</v>
      </c>
      <c r="D205" t="s">
        <v>682</v>
      </c>
      <c r="E205">
        <v>100</v>
      </c>
      <c r="F205">
        <v>24</v>
      </c>
      <c r="G205" s="24" t="s">
        <v>364</v>
      </c>
      <c r="H205" s="24">
        <v>90</v>
      </c>
      <c r="I205" s="24" t="s">
        <v>351</v>
      </c>
    </row>
    <row r="206" spans="1:9" ht="15" thickBot="1" x14ac:dyDescent="0.4">
      <c r="A206" s="23">
        <v>260589679</v>
      </c>
      <c r="B206" t="s">
        <v>683</v>
      </c>
      <c r="C206" t="s">
        <v>684</v>
      </c>
      <c r="D206" t="s">
        <v>685</v>
      </c>
      <c r="E206">
        <v>100</v>
      </c>
      <c r="F206">
        <v>38</v>
      </c>
      <c r="G206" s="24" t="s">
        <v>386</v>
      </c>
      <c r="H206" s="24">
        <v>85</v>
      </c>
      <c r="I206" s="24" t="s">
        <v>351</v>
      </c>
    </row>
    <row r="207" spans="1:9" ht="15" thickBot="1" x14ac:dyDescent="0.4">
      <c r="A207" s="23">
        <v>167427081</v>
      </c>
      <c r="B207" t="s">
        <v>686</v>
      </c>
      <c r="C207" t="s">
        <v>687</v>
      </c>
      <c r="D207" t="s">
        <v>688</v>
      </c>
      <c r="E207">
        <v>100</v>
      </c>
      <c r="F207">
        <v>50</v>
      </c>
      <c r="G207" s="24" t="s">
        <v>364</v>
      </c>
      <c r="H207" s="24">
        <v>100</v>
      </c>
      <c r="I207" s="24" t="s">
        <v>351</v>
      </c>
    </row>
    <row r="208" spans="1:9" ht="15" thickBot="1" x14ac:dyDescent="0.4">
      <c r="A208" s="23">
        <v>167427081</v>
      </c>
      <c r="B208" t="s">
        <v>358</v>
      </c>
      <c r="C208" t="s">
        <v>689</v>
      </c>
      <c r="D208" t="s">
        <v>690</v>
      </c>
      <c r="E208">
        <v>100</v>
      </c>
      <c r="F208">
        <v>25</v>
      </c>
      <c r="G208" s="24" t="s">
        <v>364</v>
      </c>
      <c r="H208" s="24">
        <v>100</v>
      </c>
      <c r="I208" s="24" t="s">
        <v>351</v>
      </c>
    </row>
    <row r="209" spans="1:9" ht="15" thickBot="1" x14ac:dyDescent="0.4">
      <c r="A209" s="23">
        <v>167427081</v>
      </c>
      <c r="B209" t="s">
        <v>691</v>
      </c>
      <c r="C209" t="s">
        <v>692</v>
      </c>
      <c r="D209" t="s">
        <v>693</v>
      </c>
      <c r="E209">
        <v>100</v>
      </c>
      <c r="F209">
        <v>25</v>
      </c>
      <c r="G209" s="24" t="s">
        <v>364</v>
      </c>
      <c r="H209" s="24">
        <v>100</v>
      </c>
      <c r="I209" s="24" t="s">
        <v>351</v>
      </c>
    </row>
    <row r="210" spans="1:9" ht="15" thickBot="1" x14ac:dyDescent="0.4">
      <c r="A210" s="23">
        <v>130383858</v>
      </c>
      <c r="B210" t="s">
        <v>358</v>
      </c>
      <c r="C210" t="s">
        <v>359</v>
      </c>
      <c r="D210" t="s">
        <v>360</v>
      </c>
      <c r="E210">
        <v>100</v>
      </c>
      <c r="F210">
        <v>38</v>
      </c>
      <c r="G210" s="24" t="s">
        <v>350</v>
      </c>
      <c r="H210" s="24">
        <v>100</v>
      </c>
      <c r="I210" s="24" t="s">
        <v>351</v>
      </c>
    </row>
    <row r="211" spans="1:9" ht="15" thickBot="1" x14ac:dyDescent="0.4">
      <c r="A211" s="23">
        <v>130383858</v>
      </c>
      <c r="B211" t="s">
        <v>361</v>
      </c>
      <c r="C211" t="s">
        <v>362</v>
      </c>
      <c r="D211" t="s">
        <v>363</v>
      </c>
      <c r="E211">
        <v>100</v>
      </c>
      <c r="F211">
        <v>24</v>
      </c>
      <c r="G211" s="24" t="s">
        <v>364</v>
      </c>
      <c r="H211" s="24">
        <v>2</v>
      </c>
      <c r="I211" s="24" t="s">
        <v>365</v>
      </c>
    </row>
    <row r="212" spans="1:9" ht="15" thickBot="1" x14ac:dyDescent="0.4">
      <c r="A212" s="23">
        <v>130383858</v>
      </c>
      <c r="B212" t="s">
        <v>366</v>
      </c>
      <c r="C212" t="s">
        <v>367</v>
      </c>
      <c r="D212" t="s">
        <v>368</v>
      </c>
      <c r="E212">
        <v>100</v>
      </c>
      <c r="F212">
        <v>38</v>
      </c>
      <c r="G212" s="24" t="s">
        <v>364</v>
      </c>
      <c r="H212" s="24">
        <v>45</v>
      </c>
      <c r="I212" s="24" t="s">
        <v>351</v>
      </c>
    </row>
    <row r="213" spans="1:9" ht="15" thickBot="1" x14ac:dyDescent="0.4">
      <c r="A213" s="23">
        <v>160746386</v>
      </c>
      <c r="B213" t="s">
        <v>694</v>
      </c>
      <c r="C213" t="s">
        <v>695</v>
      </c>
      <c r="D213" t="s">
        <v>696</v>
      </c>
      <c r="E213">
        <v>100</v>
      </c>
      <c r="F213">
        <v>38</v>
      </c>
      <c r="G213" s="24" t="s">
        <v>350</v>
      </c>
      <c r="H213" s="24">
        <v>100</v>
      </c>
      <c r="I213" s="24" t="s">
        <v>365</v>
      </c>
    </row>
    <row r="214" spans="1:9" ht="15" thickBot="1" x14ac:dyDescent="0.4">
      <c r="A214" s="23">
        <v>160746386</v>
      </c>
      <c r="B214" t="s">
        <v>694</v>
      </c>
      <c r="C214" t="s">
        <v>697</v>
      </c>
      <c r="D214" t="s">
        <v>698</v>
      </c>
      <c r="E214">
        <v>100</v>
      </c>
      <c r="F214">
        <v>38</v>
      </c>
      <c r="G214" s="24" t="s">
        <v>350</v>
      </c>
      <c r="H214" s="24">
        <v>100</v>
      </c>
      <c r="I214" s="24" t="s">
        <v>365</v>
      </c>
    </row>
    <row r="215" spans="1:9" ht="15" thickBot="1" x14ac:dyDescent="0.4">
      <c r="A215" s="23">
        <v>160746386</v>
      </c>
      <c r="B215" t="s">
        <v>699</v>
      </c>
      <c r="C215" t="s">
        <v>700</v>
      </c>
      <c r="D215" t="s">
        <v>701</v>
      </c>
      <c r="E215">
        <v>100</v>
      </c>
      <c r="F215">
        <v>24</v>
      </c>
      <c r="G215" s="24" t="s">
        <v>364</v>
      </c>
      <c r="H215" s="24">
        <v>50</v>
      </c>
      <c r="I215" s="24" t="s">
        <v>365</v>
      </c>
    </row>
    <row r="216" spans="1:9" ht="15" thickBot="1" x14ac:dyDescent="0.4">
      <c r="A216" s="23">
        <v>186204204</v>
      </c>
      <c r="B216" t="s">
        <v>702</v>
      </c>
      <c r="C216" t="s">
        <v>703</v>
      </c>
      <c r="D216" t="s">
        <v>704</v>
      </c>
      <c r="E216">
        <v>100</v>
      </c>
      <c r="F216">
        <v>24</v>
      </c>
      <c r="G216" s="24" t="s">
        <v>350</v>
      </c>
      <c r="H216" s="24">
        <v>10</v>
      </c>
      <c r="I216" s="24" t="s">
        <v>351</v>
      </c>
    </row>
    <row r="217" spans="1:9" ht="15" thickBot="1" x14ac:dyDescent="0.4">
      <c r="A217" s="23">
        <v>186204204</v>
      </c>
      <c r="B217" t="s">
        <v>705</v>
      </c>
      <c r="C217" t="s">
        <v>706</v>
      </c>
      <c r="D217" t="s">
        <v>704</v>
      </c>
      <c r="E217">
        <v>100</v>
      </c>
      <c r="F217">
        <v>38</v>
      </c>
      <c r="G217" s="24" t="s">
        <v>350</v>
      </c>
      <c r="H217" s="24">
        <v>15</v>
      </c>
      <c r="I217" s="24" t="s">
        <v>351</v>
      </c>
    </row>
    <row r="218" spans="1:9" ht="15" thickBot="1" x14ac:dyDescent="0.4">
      <c r="A218" s="23">
        <v>186204204</v>
      </c>
      <c r="B218" t="s">
        <v>707</v>
      </c>
      <c r="C218" t="s">
        <v>708</v>
      </c>
      <c r="D218" t="s">
        <v>704</v>
      </c>
      <c r="E218">
        <v>100</v>
      </c>
      <c r="F218">
        <v>38</v>
      </c>
      <c r="G218" s="24" t="s">
        <v>350</v>
      </c>
      <c r="H218" s="24">
        <v>15</v>
      </c>
      <c r="I218" s="24" t="s">
        <v>351</v>
      </c>
    </row>
    <row r="219" spans="1:9" ht="15" thickBot="1" x14ac:dyDescent="0.4">
      <c r="A219" s="23">
        <v>116828677</v>
      </c>
      <c r="B219" t="s">
        <v>358</v>
      </c>
      <c r="C219" t="s">
        <v>359</v>
      </c>
      <c r="D219" t="s">
        <v>360</v>
      </c>
      <c r="E219">
        <v>100</v>
      </c>
      <c r="F219">
        <v>38</v>
      </c>
      <c r="G219" s="24" t="s">
        <v>350</v>
      </c>
      <c r="H219" s="24">
        <v>100</v>
      </c>
      <c r="I219" s="24" t="s">
        <v>351</v>
      </c>
    </row>
    <row r="220" spans="1:9" ht="15" thickBot="1" x14ac:dyDescent="0.4">
      <c r="A220" s="23">
        <v>116828677</v>
      </c>
      <c r="B220" t="s">
        <v>361</v>
      </c>
      <c r="C220" t="s">
        <v>509</v>
      </c>
      <c r="D220" t="s">
        <v>519</v>
      </c>
      <c r="E220">
        <v>100</v>
      </c>
      <c r="F220">
        <v>38</v>
      </c>
      <c r="G220" s="24" t="s">
        <v>350</v>
      </c>
      <c r="H220" s="24">
        <v>100</v>
      </c>
      <c r="I220" s="24" t="s">
        <v>351</v>
      </c>
    </row>
    <row r="221" spans="1:9" ht="15" thickBot="1" x14ac:dyDescent="0.4">
      <c r="A221" s="23">
        <v>116828677</v>
      </c>
      <c r="B221" t="s">
        <v>366</v>
      </c>
      <c r="C221" t="s">
        <v>512</v>
      </c>
      <c r="D221" t="s">
        <v>523</v>
      </c>
      <c r="E221">
        <v>100</v>
      </c>
      <c r="F221">
        <v>24</v>
      </c>
      <c r="G221" s="24" t="s">
        <v>364</v>
      </c>
      <c r="H221" s="24">
        <v>100</v>
      </c>
      <c r="I221" s="24" t="s">
        <v>351</v>
      </c>
    </row>
    <row r="222" spans="1:9" ht="15" thickBot="1" x14ac:dyDescent="0.4">
      <c r="A222" s="23">
        <v>90659766</v>
      </c>
      <c r="B222" t="s">
        <v>358</v>
      </c>
      <c r="C222" t="s">
        <v>359</v>
      </c>
      <c r="D222" t="s">
        <v>360</v>
      </c>
      <c r="E222">
        <v>100</v>
      </c>
      <c r="F222">
        <v>38</v>
      </c>
      <c r="G222" s="24" t="s">
        <v>350</v>
      </c>
      <c r="H222" s="24">
        <v>100</v>
      </c>
      <c r="I222" s="24" t="s">
        <v>351</v>
      </c>
    </row>
    <row r="223" spans="1:9" ht="15" thickBot="1" x14ac:dyDescent="0.4">
      <c r="A223" s="23">
        <v>90659766</v>
      </c>
      <c r="B223" t="s">
        <v>361</v>
      </c>
      <c r="C223" t="s">
        <v>362</v>
      </c>
      <c r="D223" t="s">
        <v>363</v>
      </c>
      <c r="E223">
        <v>100</v>
      </c>
      <c r="F223">
        <v>24</v>
      </c>
      <c r="G223" s="24" t="s">
        <v>364</v>
      </c>
      <c r="H223" s="24">
        <v>2</v>
      </c>
      <c r="I223" s="24" t="s">
        <v>365</v>
      </c>
    </row>
    <row r="224" spans="1:9" ht="15" thickBot="1" x14ac:dyDescent="0.4">
      <c r="A224" s="23">
        <v>90659766</v>
      </c>
      <c r="B224" t="s">
        <v>366</v>
      </c>
      <c r="C224" t="s">
        <v>367</v>
      </c>
      <c r="D224" t="s">
        <v>368</v>
      </c>
      <c r="E224">
        <v>100</v>
      </c>
      <c r="F224">
        <v>38</v>
      </c>
      <c r="G224" s="24" t="s">
        <v>364</v>
      </c>
      <c r="H224" s="24">
        <v>45</v>
      </c>
      <c r="I224" s="24" t="s">
        <v>365</v>
      </c>
    </row>
    <row r="225" spans="1:9" ht="15" thickBot="1" x14ac:dyDescent="0.4">
      <c r="A225" s="23" t="s">
        <v>709</v>
      </c>
      <c r="B225" t="s">
        <v>710</v>
      </c>
      <c r="C225" t="s">
        <v>711</v>
      </c>
      <c r="D225" t="s">
        <v>712</v>
      </c>
      <c r="E225">
        <v>100</v>
      </c>
      <c r="F225">
        <v>24</v>
      </c>
      <c r="G225" s="24" t="s">
        <v>350</v>
      </c>
      <c r="H225" s="24">
        <v>100</v>
      </c>
      <c r="I225" s="24" t="s">
        <v>351</v>
      </c>
    </row>
    <row r="226" spans="1:9" ht="15" thickBot="1" x14ac:dyDescent="0.4">
      <c r="A226" s="23" t="s">
        <v>709</v>
      </c>
      <c r="B226" t="s">
        <v>713</v>
      </c>
      <c r="C226" t="s">
        <v>714</v>
      </c>
      <c r="D226" t="s">
        <v>715</v>
      </c>
      <c r="E226">
        <v>100</v>
      </c>
      <c r="F226">
        <v>38</v>
      </c>
      <c r="G226" s="24" t="s">
        <v>350</v>
      </c>
      <c r="H226" s="24">
        <v>100</v>
      </c>
      <c r="I226" s="24" t="s">
        <v>351</v>
      </c>
    </row>
    <row r="227" spans="1:9" ht="15" thickBot="1" x14ac:dyDescent="0.4">
      <c r="A227" s="23" t="s">
        <v>709</v>
      </c>
      <c r="B227" t="s">
        <v>716</v>
      </c>
      <c r="C227" t="s">
        <v>717</v>
      </c>
      <c r="D227" t="s">
        <v>718</v>
      </c>
      <c r="E227">
        <v>100</v>
      </c>
      <c r="F227">
        <v>38</v>
      </c>
      <c r="G227" s="24" t="s">
        <v>350</v>
      </c>
      <c r="H227" s="24">
        <v>100</v>
      </c>
      <c r="I227" s="24" t="s">
        <v>351</v>
      </c>
    </row>
    <row r="228" spans="1:9" ht="15" thickBot="1" x14ac:dyDescent="0.4">
      <c r="A228" s="23">
        <v>132049602</v>
      </c>
      <c r="B228" t="s">
        <v>719</v>
      </c>
      <c r="C228" t="s">
        <v>720</v>
      </c>
      <c r="D228" t="s">
        <v>721</v>
      </c>
      <c r="E228">
        <v>100</v>
      </c>
      <c r="F228">
        <v>25</v>
      </c>
      <c r="G228" s="24" t="s">
        <v>350</v>
      </c>
      <c r="H228" s="24">
        <v>100</v>
      </c>
      <c r="I228" s="24" t="s">
        <v>351</v>
      </c>
    </row>
    <row r="229" spans="1:9" ht="15" thickBot="1" x14ac:dyDescent="0.4">
      <c r="A229" s="23">
        <v>132049602</v>
      </c>
      <c r="B229" t="s">
        <v>722</v>
      </c>
      <c r="C229" t="s">
        <v>723</v>
      </c>
      <c r="D229" t="s">
        <v>724</v>
      </c>
      <c r="E229">
        <v>100</v>
      </c>
      <c r="F229">
        <v>50</v>
      </c>
      <c r="G229" s="24" t="s">
        <v>350</v>
      </c>
      <c r="H229" s="24">
        <v>100</v>
      </c>
      <c r="I229" s="24" t="s">
        <v>351</v>
      </c>
    </row>
    <row r="230" spans="1:9" ht="15" thickBot="1" x14ac:dyDescent="0.4">
      <c r="A230" s="23">
        <v>132049602</v>
      </c>
      <c r="B230" t="s">
        <v>725</v>
      </c>
      <c r="C230" t="s">
        <v>726</v>
      </c>
      <c r="D230" t="s">
        <v>727</v>
      </c>
      <c r="E230">
        <v>100</v>
      </c>
      <c r="F230">
        <v>25</v>
      </c>
      <c r="G230" s="24" t="s">
        <v>350</v>
      </c>
      <c r="H230" s="24">
        <v>100</v>
      </c>
      <c r="I230" s="24" t="s">
        <v>351</v>
      </c>
    </row>
    <row r="231" spans="1:9" ht="15" thickBot="1" x14ac:dyDescent="0.4">
      <c r="A231" s="23">
        <v>143715566</v>
      </c>
      <c r="B231" t="s">
        <v>358</v>
      </c>
      <c r="C231" t="s">
        <v>359</v>
      </c>
      <c r="D231" t="s">
        <v>360</v>
      </c>
      <c r="E231">
        <v>100</v>
      </c>
      <c r="F231">
        <v>38</v>
      </c>
      <c r="G231" s="24" t="s">
        <v>350</v>
      </c>
      <c r="H231" s="24">
        <v>100</v>
      </c>
      <c r="I231" s="24" t="s">
        <v>351</v>
      </c>
    </row>
    <row r="232" spans="1:9" ht="15" thickBot="1" x14ac:dyDescent="0.4">
      <c r="A232" s="23">
        <v>143715566</v>
      </c>
      <c r="B232" t="s">
        <v>361</v>
      </c>
      <c r="C232" t="s">
        <v>362</v>
      </c>
      <c r="D232" t="s">
        <v>363</v>
      </c>
      <c r="E232">
        <v>100</v>
      </c>
      <c r="F232">
        <v>24</v>
      </c>
      <c r="G232" s="24" t="s">
        <v>364</v>
      </c>
      <c r="H232" s="24">
        <v>2</v>
      </c>
      <c r="I232" s="24" t="s">
        <v>365</v>
      </c>
    </row>
    <row r="233" spans="1:9" ht="15" thickBot="1" x14ac:dyDescent="0.4">
      <c r="A233" s="23">
        <v>143715566</v>
      </c>
      <c r="B233" t="s">
        <v>366</v>
      </c>
      <c r="C233" t="s">
        <v>367</v>
      </c>
      <c r="D233" t="s">
        <v>368</v>
      </c>
      <c r="E233">
        <v>100</v>
      </c>
      <c r="F233">
        <v>38</v>
      </c>
      <c r="G233" s="24" t="s">
        <v>364</v>
      </c>
      <c r="H233" s="24">
        <v>45</v>
      </c>
      <c r="I233" s="24" t="s">
        <v>351</v>
      </c>
    </row>
    <row r="234" spans="1:9" ht="15" thickBot="1" x14ac:dyDescent="0.4">
      <c r="A234" s="23">
        <v>73122813</v>
      </c>
      <c r="B234" t="s">
        <v>358</v>
      </c>
      <c r="C234" t="s">
        <v>728</v>
      </c>
      <c r="D234" t="s">
        <v>729</v>
      </c>
      <c r="E234">
        <v>100</v>
      </c>
      <c r="F234">
        <v>38</v>
      </c>
      <c r="G234" s="24" t="s">
        <v>350</v>
      </c>
      <c r="H234" s="24">
        <v>100</v>
      </c>
      <c r="I234" s="24" t="s">
        <v>365</v>
      </c>
    </row>
    <row r="235" spans="1:9" ht="15" thickBot="1" x14ac:dyDescent="0.4">
      <c r="A235" s="23">
        <v>73122813</v>
      </c>
      <c r="B235" t="s">
        <v>361</v>
      </c>
      <c r="C235" t="s">
        <v>509</v>
      </c>
      <c r="D235" t="s">
        <v>519</v>
      </c>
      <c r="E235">
        <v>100</v>
      </c>
      <c r="F235">
        <v>38</v>
      </c>
      <c r="G235" s="24" t="s">
        <v>350</v>
      </c>
      <c r="H235" s="24">
        <v>100</v>
      </c>
      <c r="I235" s="24" t="s">
        <v>351</v>
      </c>
    </row>
    <row r="236" spans="1:9" ht="15" thickBot="1" x14ac:dyDescent="0.4">
      <c r="A236" s="23">
        <v>73122813</v>
      </c>
      <c r="B236" t="s">
        <v>366</v>
      </c>
      <c r="C236" t="s">
        <v>512</v>
      </c>
      <c r="D236" t="s">
        <v>523</v>
      </c>
      <c r="E236">
        <v>100</v>
      </c>
      <c r="F236">
        <v>24</v>
      </c>
      <c r="G236" s="24" t="s">
        <v>364</v>
      </c>
      <c r="H236" s="24">
        <v>100</v>
      </c>
      <c r="I236" s="24" t="s">
        <v>351</v>
      </c>
    </row>
    <row r="237" spans="1:9" ht="15" thickBot="1" x14ac:dyDescent="0.4">
      <c r="A237" s="23">
        <v>212562181</v>
      </c>
      <c r="B237" t="s">
        <v>730</v>
      </c>
      <c r="C237" t="s">
        <v>731</v>
      </c>
      <c r="D237" t="s">
        <v>732</v>
      </c>
      <c r="E237">
        <v>100</v>
      </c>
      <c r="F237">
        <v>38</v>
      </c>
      <c r="G237" s="24" t="s">
        <v>350</v>
      </c>
      <c r="H237" s="24" t="s">
        <v>733</v>
      </c>
      <c r="I237" s="24" t="s">
        <v>351</v>
      </c>
    </row>
    <row r="238" spans="1:9" ht="15" thickBot="1" x14ac:dyDescent="0.4">
      <c r="A238" s="23">
        <v>212562181</v>
      </c>
      <c r="B238" t="s">
        <v>734</v>
      </c>
      <c r="C238" t="s">
        <v>735</v>
      </c>
      <c r="D238" t="s">
        <v>736</v>
      </c>
      <c r="E238">
        <v>100</v>
      </c>
      <c r="F238">
        <v>38</v>
      </c>
      <c r="G238" s="24" t="s">
        <v>350</v>
      </c>
      <c r="H238" s="24">
        <v>15</v>
      </c>
      <c r="I238" s="24" t="s">
        <v>351</v>
      </c>
    </row>
    <row r="239" spans="1:9" ht="15" thickBot="1" x14ac:dyDescent="0.4">
      <c r="A239" s="23">
        <v>212562181</v>
      </c>
      <c r="B239" t="s">
        <v>737</v>
      </c>
      <c r="C239" t="s">
        <v>738</v>
      </c>
      <c r="D239" t="s">
        <v>739</v>
      </c>
      <c r="E239">
        <v>100</v>
      </c>
      <c r="F239">
        <v>24</v>
      </c>
      <c r="G239" s="24" t="s">
        <v>350</v>
      </c>
      <c r="H239" s="24">
        <v>10</v>
      </c>
      <c r="I239" s="24" t="s">
        <v>351</v>
      </c>
    </row>
    <row r="240" spans="1:9" ht="15" thickBot="1" x14ac:dyDescent="0.4">
      <c r="A240" s="23">
        <v>90979922</v>
      </c>
      <c r="B240" t="s">
        <v>358</v>
      </c>
      <c r="C240" t="s">
        <v>359</v>
      </c>
      <c r="D240" t="s">
        <v>360</v>
      </c>
      <c r="E240">
        <v>100</v>
      </c>
      <c r="F240">
        <v>24</v>
      </c>
      <c r="G240" s="24" t="s">
        <v>350</v>
      </c>
      <c r="H240" s="24">
        <v>100</v>
      </c>
      <c r="I240" s="24" t="s">
        <v>351</v>
      </c>
    </row>
    <row r="241" spans="1:9" ht="15" thickBot="1" x14ac:dyDescent="0.4">
      <c r="A241" s="23">
        <v>90979922</v>
      </c>
      <c r="B241" t="s">
        <v>484</v>
      </c>
      <c r="C241" t="s">
        <v>536</v>
      </c>
      <c r="D241" t="s">
        <v>383</v>
      </c>
      <c r="E241">
        <v>100</v>
      </c>
      <c r="F241">
        <v>38</v>
      </c>
      <c r="G241" s="24" t="s">
        <v>364</v>
      </c>
      <c r="H241" s="24">
        <v>90</v>
      </c>
      <c r="I241" s="24" t="s">
        <v>351</v>
      </c>
    </row>
    <row r="242" spans="1:9" ht="15" thickBot="1" x14ac:dyDescent="0.4">
      <c r="A242" s="23">
        <v>90979922</v>
      </c>
      <c r="B242" t="s">
        <v>366</v>
      </c>
      <c r="C242" t="s">
        <v>384</v>
      </c>
      <c r="D242" t="s">
        <v>740</v>
      </c>
      <c r="E242">
        <v>100</v>
      </c>
      <c r="F242">
        <v>38</v>
      </c>
      <c r="G242" s="24" t="s">
        <v>386</v>
      </c>
      <c r="H242" s="24">
        <v>85</v>
      </c>
      <c r="I242" s="24" t="s">
        <v>351</v>
      </c>
    </row>
    <row r="243" spans="1:9" ht="15" thickBot="1" x14ac:dyDescent="0.4">
      <c r="A243" s="23">
        <v>179643634</v>
      </c>
      <c r="B243" t="s">
        <v>741</v>
      </c>
      <c r="C243" t="s">
        <v>742</v>
      </c>
      <c r="D243" t="s">
        <v>743</v>
      </c>
      <c r="E243">
        <v>100</v>
      </c>
      <c r="F243">
        <v>24</v>
      </c>
      <c r="G243" s="24" t="s">
        <v>350</v>
      </c>
      <c r="H243" s="24">
        <v>100</v>
      </c>
      <c r="I243" s="24" t="s">
        <v>365</v>
      </c>
    </row>
    <row r="244" spans="1:9" ht="15" thickBot="1" x14ac:dyDescent="0.4">
      <c r="A244" s="23">
        <v>179643634</v>
      </c>
      <c r="B244" t="s">
        <v>744</v>
      </c>
      <c r="C244" t="s">
        <v>745</v>
      </c>
      <c r="D244" t="s">
        <v>746</v>
      </c>
      <c r="E244">
        <v>100</v>
      </c>
      <c r="F244">
        <v>38</v>
      </c>
      <c r="G244" s="24" t="s">
        <v>350</v>
      </c>
      <c r="H244" s="24">
        <v>100</v>
      </c>
      <c r="I244" s="24" t="s">
        <v>351</v>
      </c>
    </row>
    <row r="245" spans="1:9" ht="15" thickBot="1" x14ac:dyDescent="0.4">
      <c r="A245" s="23">
        <v>179643634</v>
      </c>
      <c r="B245" t="s">
        <v>747</v>
      </c>
      <c r="C245" t="s">
        <v>748</v>
      </c>
      <c r="D245" t="s">
        <v>749</v>
      </c>
      <c r="E245">
        <v>100</v>
      </c>
      <c r="F245">
        <v>38</v>
      </c>
      <c r="G245" s="24" t="s">
        <v>350</v>
      </c>
      <c r="H245" s="24">
        <v>100</v>
      </c>
      <c r="I245" s="24" t="s">
        <v>365</v>
      </c>
    </row>
    <row r="246" spans="1:9" ht="15" thickBot="1" x14ac:dyDescent="0.4">
      <c r="A246" s="23">
        <v>267949042</v>
      </c>
      <c r="B246" t="s">
        <v>358</v>
      </c>
      <c r="C246" t="s">
        <v>750</v>
      </c>
      <c r="D246" t="s">
        <v>418</v>
      </c>
      <c r="E246">
        <v>100</v>
      </c>
      <c r="F246">
        <v>38</v>
      </c>
      <c r="G246" s="24" t="s">
        <v>350</v>
      </c>
      <c r="H246" s="24">
        <v>100</v>
      </c>
      <c r="I246" s="24" t="s">
        <v>351</v>
      </c>
    </row>
    <row r="247" spans="1:9" ht="15" thickBot="1" x14ac:dyDescent="0.4">
      <c r="A247" s="23">
        <v>267949042</v>
      </c>
      <c r="B247" t="s">
        <v>419</v>
      </c>
      <c r="C247" t="s">
        <v>751</v>
      </c>
      <c r="D247" t="s">
        <v>752</v>
      </c>
      <c r="E247">
        <v>100</v>
      </c>
      <c r="F247">
        <v>12</v>
      </c>
      <c r="G247" s="24" t="s">
        <v>364</v>
      </c>
      <c r="H247" s="24">
        <v>95</v>
      </c>
      <c r="I247" s="24" t="s">
        <v>351</v>
      </c>
    </row>
    <row r="248" spans="1:9" ht="15" thickBot="1" x14ac:dyDescent="0.4">
      <c r="A248" s="23">
        <v>267949042</v>
      </c>
      <c r="B248" t="s">
        <v>753</v>
      </c>
      <c r="C248" t="s">
        <v>754</v>
      </c>
      <c r="D248" t="s">
        <v>755</v>
      </c>
      <c r="E248">
        <v>100</v>
      </c>
      <c r="F248">
        <v>50</v>
      </c>
      <c r="G248" s="24" t="s">
        <v>350</v>
      </c>
      <c r="H248" s="24">
        <v>100</v>
      </c>
      <c r="I248" s="24" t="s">
        <v>351</v>
      </c>
    </row>
  </sheetData>
  <conditionalFormatting sqref="A138:A140">
    <cfRule type="expression" dxfId="30" priority="1">
      <formula>CELL("DIRECCION")=ADDRESS(ROW(),COLUMN())</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65FF29-2DCE-436A-A91A-813CAA93594D}">
  <dimension ref="A1:M88"/>
  <sheetViews>
    <sheetView topLeftCell="F64" workbookViewId="0">
      <selection sqref="A1:M87"/>
    </sheetView>
  </sheetViews>
  <sheetFormatPr baseColWidth="10" defaultColWidth="11.453125" defaultRowHeight="12" x14ac:dyDescent="0.3"/>
  <cols>
    <col min="1" max="1" width="19.54296875" style="2" customWidth="1"/>
    <col min="2" max="2" width="21.81640625" style="3" customWidth="1"/>
    <col min="3" max="3" width="22.81640625" style="3" customWidth="1"/>
    <col min="4" max="8" width="21.81640625" style="3" customWidth="1"/>
    <col min="9" max="9" width="24.1796875" style="3" customWidth="1"/>
    <col min="10" max="10" width="21.81640625" style="3" customWidth="1"/>
    <col min="11" max="13" width="17.54296875" style="3" customWidth="1"/>
    <col min="14" max="16384" width="11.453125" style="2"/>
  </cols>
  <sheetData>
    <row r="1" spans="1:13" x14ac:dyDescent="0.3">
      <c r="A1" s="1" t="s">
        <v>6</v>
      </c>
      <c r="B1" s="1" t="s">
        <v>11</v>
      </c>
      <c r="C1" s="1" t="s">
        <v>0</v>
      </c>
      <c r="D1" s="1" t="s">
        <v>1</v>
      </c>
      <c r="E1" s="1" t="s">
        <v>2</v>
      </c>
      <c r="F1" s="1" t="s">
        <v>3</v>
      </c>
      <c r="G1" s="1" t="s">
        <v>4</v>
      </c>
      <c r="H1" s="1" t="s">
        <v>5</v>
      </c>
      <c r="I1" s="1" t="s">
        <v>10</v>
      </c>
      <c r="J1" s="1" t="s">
        <v>12</v>
      </c>
      <c r="K1" s="1" t="s">
        <v>7</v>
      </c>
      <c r="L1" s="1" t="s">
        <v>8</v>
      </c>
      <c r="M1" s="1" t="s">
        <v>9</v>
      </c>
    </row>
    <row r="2" spans="1:13" x14ac:dyDescent="0.3">
      <c r="A2" s="4" t="s">
        <v>13</v>
      </c>
      <c r="B2" s="5">
        <v>133686851</v>
      </c>
      <c r="C2" s="5" t="s">
        <v>14</v>
      </c>
      <c r="D2" s="5" t="s">
        <v>15</v>
      </c>
      <c r="E2" s="6" t="s">
        <v>16</v>
      </c>
      <c r="F2" s="4" t="s">
        <v>17</v>
      </c>
      <c r="G2" s="5" t="s">
        <v>756</v>
      </c>
      <c r="H2" s="5" t="s">
        <v>18</v>
      </c>
      <c r="I2" s="4" t="s">
        <v>19</v>
      </c>
      <c r="J2" s="6">
        <f>+VLOOKUP(B2,'[1]BASE CLIENTE'!$A$2:$M$88,7,FALSE)</f>
        <v>136574124</v>
      </c>
      <c r="K2" s="6" t="str">
        <f>+VLOOKUP(B2,'[1]BASE CLIENTE'!$A$2:$M$88,8,FALSE)</f>
        <v>Juan Pablo Pizarro</v>
      </c>
      <c r="L2" s="5"/>
      <c r="M2" s="4"/>
    </row>
    <row r="3" spans="1:13" x14ac:dyDescent="0.3">
      <c r="A3" s="4" t="s">
        <v>13</v>
      </c>
      <c r="B3" s="5">
        <v>136857053</v>
      </c>
      <c r="C3" s="5" t="s">
        <v>20</v>
      </c>
      <c r="D3" s="5" t="s">
        <v>21</v>
      </c>
      <c r="E3" s="6" t="s">
        <v>22</v>
      </c>
      <c r="F3" s="4" t="s">
        <v>17</v>
      </c>
      <c r="G3" s="5" t="s">
        <v>756</v>
      </c>
      <c r="H3" s="5" t="s">
        <v>18</v>
      </c>
      <c r="I3" s="4" t="s">
        <v>19</v>
      </c>
      <c r="J3" s="6">
        <f>+VLOOKUP(B3,'[1]BASE CLIENTE'!$A$2:$M$88,7,FALSE)</f>
        <v>103741106</v>
      </c>
      <c r="K3" s="6" t="str">
        <f>+VLOOKUP(B3,'[1]BASE CLIENTE'!$A$2:$M$88,8,FALSE)</f>
        <v>Francisco Rojas</v>
      </c>
      <c r="L3" s="5"/>
      <c r="M3" s="4"/>
    </row>
    <row r="4" spans="1:13" x14ac:dyDescent="0.3">
      <c r="A4" s="4" t="s">
        <v>13</v>
      </c>
      <c r="B4" s="5">
        <v>166243394</v>
      </c>
      <c r="C4" s="5" t="s">
        <v>23</v>
      </c>
      <c r="D4" s="5" t="s">
        <v>24</v>
      </c>
      <c r="E4" s="6" t="s">
        <v>25</v>
      </c>
      <c r="F4" s="4" t="s">
        <v>17</v>
      </c>
      <c r="G4" s="5" t="s">
        <v>756</v>
      </c>
      <c r="H4" s="5" t="s">
        <v>18</v>
      </c>
      <c r="I4" s="4" t="s">
        <v>19</v>
      </c>
      <c r="J4" s="6">
        <f>+VLOOKUP(B4,'[1]BASE CLIENTE'!$A$2:$M$88,7,FALSE)</f>
        <v>136574124</v>
      </c>
      <c r="K4" s="6" t="str">
        <f>+VLOOKUP(B4,'[1]BASE CLIENTE'!$A$2:$M$88,8,FALSE)</f>
        <v>Juan Pablo Pizarro</v>
      </c>
      <c r="L4" s="5"/>
      <c r="M4" s="4"/>
    </row>
    <row r="5" spans="1:13" x14ac:dyDescent="0.3">
      <c r="A5" s="4" t="s">
        <v>13</v>
      </c>
      <c r="B5" s="5">
        <v>157652176</v>
      </c>
      <c r="C5" s="5" t="s">
        <v>26</v>
      </c>
      <c r="D5" s="5" t="s">
        <v>27</v>
      </c>
      <c r="E5" s="6" t="s">
        <v>28</v>
      </c>
      <c r="F5" s="4" t="s">
        <v>17</v>
      </c>
      <c r="G5" s="5" t="s">
        <v>757</v>
      </c>
      <c r="H5" s="5" t="s">
        <v>29</v>
      </c>
      <c r="I5" s="4" t="s">
        <v>30</v>
      </c>
      <c r="J5" s="6">
        <f>+VLOOKUP(B5,'[1]BASE CLIENTE'!$A$2:$M$88,7,FALSE)</f>
        <v>134917695</v>
      </c>
      <c r="K5" s="6" t="str">
        <f>+VLOOKUP(B5,'[1]BASE CLIENTE'!$A$2:$M$88,8,FALSE)</f>
        <v>Alex Carreño</v>
      </c>
      <c r="L5" s="4"/>
      <c r="M5" s="4"/>
    </row>
    <row r="6" spans="1:13" x14ac:dyDescent="0.3">
      <c r="A6" s="4" t="s">
        <v>13</v>
      </c>
      <c r="B6" s="5">
        <v>158992833</v>
      </c>
      <c r="C6" s="5" t="s">
        <v>31</v>
      </c>
      <c r="D6" s="5" t="s">
        <v>32</v>
      </c>
      <c r="E6" s="6" t="s">
        <v>33</v>
      </c>
      <c r="F6" s="4" t="s">
        <v>17</v>
      </c>
      <c r="G6" s="5" t="s">
        <v>756</v>
      </c>
      <c r="H6" s="5" t="s">
        <v>18</v>
      </c>
      <c r="I6" s="4" t="s">
        <v>19</v>
      </c>
      <c r="J6" s="6">
        <f>+VLOOKUP(B6,'[1]BASE CLIENTE'!$A$2:$M$88,7,FALSE)</f>
        <v>103741106</v>
      </c>
      <c r="K6" s="6" t="str">
        <f>+VLOOKUP(B6,'[1]BASE CLIENTE'!$A$2:$M$88,8,FALSE)</f>
        <v>Francisco Rojas</v>
      </c>
      <c r="L6" s="5"/>
      <c r="M6" s="4"/>
    </row>
    <row r="7" spans="1:13" x14ac:dyDescent="0.3">
      <c r="A7" s="4" t="s">
        <v>13</v>
      </c>
      <c r="B7" s="5">
        <v>160746386</v>
      </c>
      <c r="C7" s="5" t="s">
        <v>34</v>
      </c>
      <c r="D7" s="5" t="s">
        <v>35</v>
      </c>
      <c r="E7" s="6" t="s">
        <v>36</v>
      </c>
      <c r="F7" s="4" t="s">
        <v>17</v>
      </c>
      <c r="G7" s="5" t="s">
        <v>758</v>
      </c>
      <c r="H7" s="5" t="s">
        <v>37</v>
      </c>
      <c r="I7" s="4" t="s">
        <v>38</v>
      </c>
      <c r="J7" s="6">
        <f>+VLOOKUP(B7,'[1]BASE CLIENTE'!$A$2:$M$88,7,FALSE)</f>
        <v>97120323</v>
      </c>
      <c r="K7" s="6" t="str">
        <f>+VLOOKUP(B7,'[1]BASE CLIENTE'!$A$2:$M$88,8,FALSE)</f>
        <v>Maria Kenesich</v>
      </c>
      <c r="L7" s="5"/>
      <c r="M7" s="4"/>
    </row>
    <row r="8" spans="1:13" x14ac:dyDescent="0.3">
      <c r="A8" s="4" t="s">
        <v>13</v>
      </c>
      <c r="B8" s="5">
        <v>118295633</v>
      </c>
      <c r="C8" s="5" t="s">
        <v>39</v>
      </c>
      <c r="D8" s="5" t="s">
        <v>40</v>
      </c>
      <c r="E8" s="6" t="s">
        <v>41</v>
      </c>
      <c r="F8" s="4" t="s">
        <v>17</v>
      </c>
      <c r="G8" s="5" t="s">
        <v>759</v>
      </c>
      <c r="H8" s="5" t="s">
        <v>42</v>
      </c>
      <c r="I8" s="4" t="s">
        <v>30</v>
      </c>
      <c r="J8" s="6">
        <f>+VLOOKUP(B8,'[1]BASE CLIENTE'!$A$2:$M$88,7,FALSE)</f>
        <v>134917695</v>
      </c>
      <c r="K8" s="6" t="str">
        <f>+VLOOKUP(B8,'[1]BASE CLIENTE'!$A$2:$M$88,8,FALSE)</f>
        <v>Alex Carreño</v>
      </c>
      <c r="L8" s="4"/>
      <c r="M8" s="4"/>
    </row>
    <row r="9" spans="1:13" x14ac:dyDescent="0.3">
      <c r="A9" s="4" t="s">
        <v>13</v>
      </c>
      <c r="B9" s="5">
        <v>139338243</v>
      </c>
      <c r="C9" s="5" t="s">
        <v>43</v>
      </c>
      <c r="D9" s="5" t="s">
        <v>44</v>
      </c>
      <c r="E9" s="6" t="s">
        <v>45</v>
      </c>
      <c r="F9" s="4" t="s">
        <v>17</v>
      </c>
      <c r="G9" s="5" t="s">
        <v>760</v>
      </c>
      <c r="H9" s="5" t="s">
        <v>46</v>
      </c>
      <c r="I9" s="4" t="s">
        <v>47</v>
      </c>
      <c r="J9" s="6">
        <f>+VLOOKUP(B9,'[1]BASE CLIENTE'!$A$2:$M$88,7,FALSE)</f>
        <v>134917695</v>
      </c>
      <c r="K9" s="6" t="str">
        <f>+VLOOKUP(B9,'[1]BASE CLIENTE'!$A$2:$M$88,8,FALSE)</f>
        <v>Alex Carreño</v>
      </c>
      <c r="L9" s="4"/>
      <c r="M9" s="4"/>
    </row>
    <row r="10" spans="1:13" x14ac:dyDescent="0.3">
      <c r="A10" s="4" t="s">
        <v>13</v>
      </c>
      <c r="B10" s="5">
        <v>137569116</v>
      </c>
      <c r="C10" s="5" t="s">
        <v>48</v>
      </c>
      <c r="D10" s="5" t="s">
        <v>49</v>
      </c>
      <c r="E10" s="6" t="s">
        <v>50</v>
      </c>
      <c r="F10" s="4" t="s">
        <v>17</v>
      </c>
      <c r="G10" s="5" t="s">
        <v>756</v>
      </c>
      <c r="H10" s="5" t="s">
        <v>18</v>
      </c>
      <c r="I10" s="4" t="s">
        <v>19</v>
      </c>
      <c r="J10" s="6">
        <f>+VLOOKUP(B10,'[1]BASE CLIENTE'!$A$2:$M$88,7,FALSE)</f>
        <v>70377810</v>
      </c>
      <c r="K10" s="6" t="str">
        <f>+VLOOKUP(B10,'[1]BASE CLIENTE'!$A$2:$M$88,8,FALSE)</f>
        <v>Leopoldo Brandenburg</v>
      </c>
      <c r="L10" s="5"/>
      <c r="M10" s="4"/>
    </row>
    <row r="11" spans="1:13" x14ac:dyDescent="0.3">
      <c r="A11" s="4" t="s">
        <v>13</v>
      </c>
      <c r="B11" s="5">
        <v>132049602</v>
      </c>
      <c r="C11" s="5" t="s">
        <v>51</v>
      </c>
      <c r="D11" s="5" t="s">
        <v>52</v>
      </c>
      <c r="E11" s="6" t="s">
        <v>53</v>
      </c>
      <c r="F11" s="4" t="s">
        <v>17</v>
      </c>
      <c r="G11" s="5" t="s">
        <v>761</v>
      </c>
      <c r="H11" s="5" t="s">
        <v>54</v>
      </c>
      <c r="I11" s="4" t="s">
        <v>38</v>
      </c>
      <c r="J11" s="6">
        <f>+VLOOKUP(B11,'[1]BASE CLIENTE'!$A$2:$M$88,7,FALSE)</f>
        <v>73010977</v>
      </c>
      <c r="K11" s="6" t="str">
        <f>+VLOOKUP(B11,'[1]BASE CLIENTE'!$A$2:$M$88,8,FALSE)</f>
        <v>Luis Sottovia</v>
      </c>
      <c r="L11" s="5"/>
      <c r="M11" s="4"/>
    </row>
    <row r="12" spans="1:13" x14ac:dyDescent="0.3">
      <c r="A12" s="4" t="s">
        <v>13</v>
      </c>
      <c r="B12" s="5">
        <v>146319955</v>
      </c>
      <c r="C12" s="5" t="s">
        <v>55</v>
      </c>
      <c r="D12" s="5" t="s">
        <v>56</v>
      </c>
      <c r="E12" s="6" t="s">
        <v>57</v>
      </c>
      <c r="F12" s="4" t="s">
        <v>17</v>
      </c>
      <c r="G12" s="5" t="s">
        <v>762</v>
      </c>
      <c r="H12" s="5" t="s">
        <v>58</v>
      </c>
      <c r="I12" s="4" t="s">
        <v>59</v>
      </c>
      <c r="J12" s="6">
        <f>+VLOOKUP(B12,'[1]BASE CLIENTE'!$A$2:$M$88,7,FALSE)</f>
        <v>130276172</v>
      </c>
      <c r="K12" s="6" t="str">
        <f>+VLOOKUP(B12,'[1]BASE CLIENTE'!$A$2:$M$88,8,FALSE)</f>
        <v>Consuelo Romero</v>
      </c>
      <c r="L12" s="5"/>
      <c r="M12" s="4"/>
    </row>
    <row r="13" spans="1:13" x14ac:dyDescent="0.3">
      <c r="A13" s="4" t="s">
        <v>13</v>
      </c>
      <c r="B13" s="5">
        <v>260589679</v>
      </c>
      <c r="C13" s="5" t="s">
        <v>60</v>
      </c>
      <c r="D13" s="5" t="s">
        <v>61</v>
      </c>
      <c r="E13" s="6" t="s">
        <v>62</v>
      </c>
      <c r="F13" s="4" t="s">
        <v>17</v>
      </c>
      <c r="G13" s="5" t="s">
        <v>756</v>
      </c>
      <c r="H13" s="5" t="s">
        <v>18</v>
      </c>
      <c r="I13" s="4" t="s">
        <v>19</v>
      </c>
      <c r="J13" s="6">
        <f>+VLOOKUP(B13,'[1]BASE CLIENTE'!$A$2:$M$88,7,FALSE)</f>
        <v>136574124</v>
      </c>
      <c r="K13" s="6" t="str">
        <f>+VLOOKUP(B13,'[1]BASE CLIENTE'!$A$2:$M$88,8,FALSE)</f>
        <v>Juan Pablo Pizarro</v>
      </c>
      <c r="L13" s="5"/>
      <c r="M13" s="4"/>
    </row>
    <row r="14" spans="1:13" x14ac:dyDescent="0.3">
      <c r="A14" s="4" t="s">
        <v>13</v>
      </c>
      <c r="B14" s="5">
        <v>167427081</v>
      </c>
      <c r="C14" s="5" t="s">
        <v>63</v>
      </c>
      <c r="D14" s="5" t="s">
        <v>64</v>
      </c>
      <c r="E14" s="6" t="s">
        <v>65</v>
      </c>
      <c r="F14" s="4" t="s">
        <v>17</v>
      </c>
      <c r="G14" s="5" t="s">
        <v>763</v>
      </c>
      <c r="H14" s="5" t="s">
        <v>66</v>
      </c>
      <c r="I14" s="4" t="s">
        <v>67</v>
      </c>
      <c r="J14" s="6">
        <f>+VLOOKUP(B14,'[1]BASE CLIENTE'!$A$2:$M$88,7,FALSE)</f>
        <v>130276172</v>
      </c>
      <c r="K14" s="6" t="str">
        <f>+VLOOKUP(B14,'[1]BASE CLIENTE'!$A$2:$M$88,8,FALSE)</f>
        <v>Consuelo Romero</v>
      </c>
      <c r="L14" s="5"/>
      <c r="M14" s="4"/>
    </row>
    <row r="15" spans="1:13" x14ac:dyDescent="0.3">
      <c r="A15" s="4" t="s">
        <v>13</v>
      </c>
      <c r="B15" s="5">
        <v>102134478</v>
      </c>
      <c r="C15" s="5" t="s">
        <v>68</v>
      </c>
      <c r="D15" s="5" t="s">
        <v>69</v>
      </c>
      <c r="E15" s="6" t="s">
        <v>70</v>
      </c>
      <c r="F15" s="4" t="s">
        <v>17</v>
      </c>
      <c r="G15" s="5" t="s">
        <v>756</v>
      </c>
      <c r="H15" s="5" t="s">
        <v>18</v>
      </c>
      <c r="I15" s="4" t="s">
        <v>19</v>
      </c>
      <c r="J15" s="6">
        <f>+VLOOKUP(B15,'[1]BASE CLIENTE'!$A$2:$M$88,7,FALSE)</f>
        <v>136574124</v>
      </c>
      <c r="K15" s="6" t="str">
        <f>+VLOOKUP(B15,'[1]BASE CLIENTE'!$A$2:$M$88,8,FALSE)</f>
        <v>Juan Pablo Pizarro</v>
      </c>
      <c r="L15" s="5"/>
      <c r="M15" s="4"/>
    </row>
    <row r="16" spans="1:13" x14ac:dyDescent="0.3">
      <c r="A16" s="4" t="s">
        <v>13</v>
      </c>
      <c r="B16" s="5">
        <v>73122813</v>
      </c>
      <c r="C16" s="5" t="s">
        <v>71</v>
      </c>
      <c r="D16" s="5" t="s">
        <v>72</v>
      </c>
      <c r="E16" s="6" t="s">
        <v>73</v>
      </c>
      <c r="F16" s="4" t="s">
        <v>17</v>
      </c>
      <c r="G16" s="5" t="s">
        <v>756</v>
      </c>
      <c r="H16" s="5" t="s">
        <v>18</v>
      </c>
      <c r="I16" s="4" t="s">
        <v>19</v>
      </c>
      <c r="J16" s="6">
        <f>+VLOOKUP(B16,'[1]BASE CLIENTE'!$A$2:$M$88,7,FALSE)</f>
        <v>103965136</v>
      </c>
      <c r="K16" s="6" t="str">
        <f>+VLOOKUP(B16,'[1]BASE CLIENTE'!$A$2:$M$88,8,FALSE)</f>
        <v>Maria Teresa Lara</v>
      </c>
      <c r="L16" s="5"/>
      <c r="M16" s="4"/>
    </row>
    <row r="17" spans="1:13" x14ac:dyDescent="0.3">
      <c r="A17" s="4" t="s">
        <v>13</v>
      </c>
      <c r="B17" s="5">
        <v>103741106</v>
      </c>
      <c r="C17" s="5" t="s">
        <v>74</v>
      </c>
      <c r="D17" s="5" t="s">
        <v>75</v>
      </c>
      <c r="E17" s="6" t="s">
        <v>76</v>
      </c>
      <c r="F17" s="4" t="s">
        <v>17</v>
      </c>
      <c r="G17" s="5" t="s">
        <v>764</v>
      </c>
      <c r="H17" s="5" t="s">
        <v>77</v>
      </c>
      <c r="I17" s="4" t="s">
        <v>47</v>
      </c>
      <c r="J17" s="6">
        <f>+VLOOKUP(B17,'[1]BASE CLIENTE'!$A$2:$M$88,7,FALSE)</f>
        <v>139338243</v>
      </c>
      <c r="K17" s="6" t="str">
        <f>+VLOOKUP(B17,'[1]BASE CLIENTE'!$A$2:$M$88,8,FALSE)</f>
        <v>Jose Luis Otarola</v>
      </c>
      <c r="L17" s="5"/>
      <c r="M17" s="4"/>
    </row>
    <row r="18" spans="1:13" x14ac:dyDescent="0.3">
      <c r="A18" s="4" t="s">
        <v>13</v>
      </c>
      <c r="B18" s="5">
        <v>186204204</v>
      </c>
      <c r="C18" s="5" t="s">
        <v>34</v>
      </c>
      <c r="D18" s="5" t="s">
        <v>78</v>
      </c>
      <c r="E18" s="6" t="s">
        <v>79</v>
      </c>
      <c r="F18" s="4" t="s">
        <v>17</v>
      </c>
      <c r="G18" s="5" t="s">
        <v>765</v>
      </c>
      <c r="H18" s="5" t="s">
        <v>80</v>
      </c>
      <c r="I18" s="4" t="s">
        <v>81</v>
      </c>
      <c r="J18" s="6">
        <f>+VLOOKUP(B18,'[1]BASE CLIENTE'!$A$2:$M$88,7,FALSE)</f>
        <v>156015539</v>
      </c>
      <c r="K18" s="6" t="str">
        <f>+VLOOKUP(B18,'[1]BASE CLIENTE'!$A$2:$M$88,8,FALSE)</f>
        <v>Carlos Olguin</v>
      </c>
      <c r="L18" s="5"/>
      <c r="M18" s="4"/>
    </row>
    <row r="19" spans="1:13" ht="12.5" thickBot="1" x14ac:dyDescent="0.35">
      <c r="A19" s="4" t="s">
        <v>13</v>
      </c>
      <c r="B19" s="5">
        <v>121244330</v>
      </c>
      <c r="C19" s="5" t="s">
        <v>82</v>
      </c>
      <c r="D19" s="5" t="s">
        <v>83</v>
      </c>
      <c r="E19" s="6" t="s">
        <v>84</v>
      </c>
      <c r="F19" s="4" t="s">
        <v>17</v>
      </c>
      <c r="G19" s="5" t="s">
        <v>756</v>
      </c>
      <c r="H19" s="5" t="s">
        <v>18</v>
      </c>
      <c r="I19" s="4" t="s">
        <v>19</v>
      </c>
      <c r="J19" s="6">
        <f>+VLOOKUP(B19,'[1]BASE CLIENTE'!$A$2:$M$88,7,FALSE)</f>
        <v>103741106</v>
      </c>
      <c r="K19" s="6" t="str">
        <f>+VLOOKUP(B19,'[1]BASE CLIENTE'!$A$2:$M$88,8,FALSE)</f>
        <v>Francisco Rojas</v>
      </c>
      <c r="L19" s="5"/>
      <c r="M19" s="4"/>
    </row>
    <row r="20" spans="1:13" ht="12.5" thickBot="1" x14ac:dyDescent="0.35">
      <c r="A20" s="4" t="s">
        <v>13</v>
      </c>
      <c r="B20" s="7" t="s">
        <v>85</v>
      </c>
      <c r="C20" s="5" t="s">
        <v>86</v>
      </c>
      <c r="D20" s="5" t="s">
        <v>87</v>
      </c>
      <c r="E20" s="6" t="s">
        <v>88</v>
      </c>
      <c r="F20" s="4" t="s">
        <v>17</v>
      </c>
      <c r="G20" s="5" t="s">
        <v>766</v>
      </c>
      <c r="H20" s="5" t="s">
        <v>89</v>
      </c>
      <c r="I20" s="4" t="s">
        <v>30</v>
      </c>
      <c r="J20" s="6">
        <f>+VLOOKUP(B20,'[1]BASE CLIENTE'!$A$2:$M$88,7,FALSE)</f>
        <v>130276172</v>
      </c>
      <c r="K20" s="6" t="str">
        <f>+VLOOKUP(B20,'[1]BASE CLIENTE'!$A$2:$M$88,8,FALSE)</f>
        <v>Consuelo Romero</v>
      </c>
      <c r="L20" s="5"/>
      <c r="M20" s="4"/>
    </row>
    <row r="21" spans="1:13" x14ac:dyDescent="0.3">
      <c r="A21" s="4" t="s">
        <v>13</v>
      </c>
      <c r="B21" s="5">
        <v>116207109</v>
      </c>
      <c r="C21" s="5" t="s">
        <v>90</v>
      </c>
      <c r="D21" s="5" t="s">
        <v>91</v>
      </c>
      <c r="E21" s="6" t="s">
        <v>92</v>
      </c>
      <c r="F21" s="4" t="s">
        <v>17</v>
      </c>
      <c r="G21" s="5" t="s">
        <v>756</v>
      </c>
      <c r="H21" s="5" t="s">
        <v>18</v>
      </c>
      <c r="I21" s="4" t="s">
        <v>19</v>
      </c>
      <c r="J21" s="6">
        <f>+VLOOKUP(B21,'[1]BASE CLIENTE'!$A$2:$M$88,7,FALSE)</f>
        <v>70377810</v>
      </c>
      <c r="K21" s="6" t="str">
        <f>+VLOOKUP(B21,'[1]BASE CLIENTE'!$A$2:$M$88,8,FALSE)</f>
        <v>Leopoldo Brandenburg</v>
      </c>
      <c r="L21" s="5"/>
      <c r="M21" s="4"/>
    </row>
    <row r="22" spans="1:13" x14ac:dyDescent="0.3">
      <c r="A22" s="4" t="s">
        <v>13</v>
      </c>
      <c r="B22" s="5">
        <v>90659766</v>
      </c>
      <c r="C22" s="5" t="s">
        <v>93</v>
      </c>
      <c r="D22" s="5" t="s">
        <v>94</v>
      </c>
      <c r="E22" s="6" t="s">
        <v>95</v>
      </c>
      <c r="F22" s="4" t="s">
        <v>17</v>
      </c>
      <c r="G22" s="5" t="s">
        <v>756</v>
      </c>
      <c r="H22" s="5" t="s">
        <v>18</v>
      </c>
      <c r="I22" s="4" t="s">
        <v>19</v>
      </c>
      <c r="J22" s="6" t="str">
        <f>+VLOOKUP(B22,'[1]BASE CLIENTE'!$A$2:$M$88,7,FALSE)</f>
        <v>9970747K</v>
      </c>
      <c r="K22" s="6" t="str">
        <f>+VLOOKUP(B22,'[1]BASE CLIENTE'!$A$2:$M$88,8,FALSE)</f>
        <v>Arnaldo Castillo</v>
      </c>
      <c r="L22" s="5"/>
      <c r="M22" s="4"/>
    </row>
    <row r="23" spans="1:13" x14ac:dyDescent="0.3">
      <c r="A23" s="4" t="s">
        <v>13</v>
      </c>
      <c r="B23" s="5">
        <v>104489575</v>
      </c>
      <c r="C23" s="5" t="s">
        <v>96</v>
      </c>
      <c r="D23" s="5" t="s">
        <v>97</v>
      </c>
      <c r="E23" s="6" t="s">
        <v>98</v>
      </c>
      <c r="F23" s="4" t="s">
        <v>17</v>
      </c>
      <c r="G23" s="5" t="s">
        <v>767</v>
      </c>
      <c r="H23" s="5" t="s">
        <v>99</v>
      </c>
      <c r="I23" s="4" t="s">
        <v>19</v>
      </c>
      <c r="J23" s="6">
        <f>+VLOOKUP(B23,'[1]BASE CLIENTE'!$A$2:$M$88,7,FALSE)</f>
        <v>136574124</v>
      </c>
      <c r="K23" s="6" t="str">
        <f>+VLOOKUP(B23,'[1]BASE CLIENTE'!$A$2:$M$88,8,FALSE)</f>
        <v>Juan Pablo Pizarro</v>
      </c>
      <c r="L23" s="5"/>
      <c r="M23" s="4"/>
    </row>
    <row r="24" spans="1:13" x14ac:dyDescent="0.3">
      <c r="A24" s="4" t="s">
        <v>13</v>
      </c>
      <c r="B24" s="5">
        <v>90495119</v>
      </c>
      <c r="C24" s="5" t="s">
        <v>100</v>
      </c>
      <c r="D24" s="5" t="s">
        <v>101</v>
      </c>
      <c r="E24" s="6" t="s">
        <v>102</v>
      </c>
      <c r="F24" s="4" t="s">
        <v>17</v>
      </c>
      <c r="G24" s="5" t="s">
        <v>756</v>
      </c>
      <c r="H24" s="5" t="s">
        <v>18</v>
      </c>
      <c r="I24" s="4" t="s">
        <v>19</v>
      </c>
      <c r="J24" s="6" t="str">
        <f>+VLOOKUP(B24,'[1]BASE CLIENTE'!$A$2:$M$88,7,FALSE)</f>
        <v>9970747K</v>
      </c>
      <c r="K24" s="6" t="str">
        <f>+VLOOKUP(B24,'[1]BASE CLIENTE'!$A$2:$M$88,8,FALSE)</f>
        <v>Arnaldo Castillo</v>
      </c>
      <c r="L24" s="5"/>
      <c r="M24" s="4"/>
    </row>
    <row r="25" spans="1:13" x14ac:dyDescent="0.3">
      <c r="A25" s="4" t="s">
        <v>13</v>
      </c>
      <c r="B25" s="5">
        <v>135504696</v>
      </c>
      <c r="C25" s="5" t="s">
        <v>103</v>
      </c>
      <c r="D25" s="5" t="s">
        <v>104</v>
      </c>
      <c r="E25" s="6" t="s">
        <v>105</v>
      </c>
      <c r="F25" s="4" t="s">
        <v>17</v>
      </c>
      <c r="G25" s="5" t="s">
        <v>766</v>
      </c>
      <c r="H25" s="5" t="s">
        <v>106</v>
      </c>
      <c r="I25" s="4" t="s">
        <v>30</v>
      </c>
      <c r="J25" s="6">
        <f>+VLOOKUP(B25,'[1]BASE CLIENTE'!$A$2:$M$88,7,FALSE)</f>
        <v>139338243</v>
      </c>
      <c r="K25" s="6" t="str">
        <f>+VLOOKUP(B25,'[1]BASE CLIENTE'!$A$2:$M$88,8,FALSE)</f>
        <v>Jose Luis Otarola</v>
      </c>
      <c r="L25" s="5"/>
      <c r="M25" s="4"/>
    </row>
    <row r="26" spans="1:13" x14ac:dyDescent="0.3">
      <c r="A26" s="4" t="s">
        <v>13</v>
      </c>
      <c r="B26" s="5">
        <v>95000673</v>
      </c>
      <c r="C26" s="5" t="s">
        <v>107</v>
      </c>
      <c r="D26" s="5" t="s">
        <v>108</v>
      </c>
      <c r="E26" s="6" t="s">
        <v>109</v>
      </c>
      <c r="F26" s="4" t="s">
        <v>17</v>
      </c>
      <c r="G26" s="5" t="s">
        <v>756</v>
      </c>
      <c r="H26" s="5" t="s">
        <v>18</v>
      </c>
      <c r="I26" s="4" t="s">
        <v>19</v>
      </c>
      <c r="J26" s="6" t="str">
        <f>+VLOOKUP(B26,'[1]BASE CLIENTE'!$A$2:$M$88,7,FALSE)</f>
        <v>9970747K</v>
      </c>
      <c r="K26" s="6" t="str">
        <f>+VLOOKUP(B26,'[1]BASE CLIENTE'!$A$2:$M$88,8,FALSE)</f>
        <v>Arnaldo Castillo</v>
      </c>
      <c r="L26" s="5"/>
      <c r="M26" s="4"/>
    </row>
    <row r="27" spans="1:13" x14ac:dyDescent="0.3">
      <c r="A27" s="4" t="s">
        <v>13</v>
      </c>
      <c r="B27" s="5" t="s">
        <v>110</v>
      </c>
      <c r="C27" s="5" t="s">
        <v>111</v>
      </c>
      <c r="D27" s="5" t="s">
        <v>112</v>
      </c>
      <c r="E27" s="6" t="s">
        <v>113</v>
      </c>
      <c r="F27" s="4" t="s">
        <v>17</v>
      </c>
      <c r="G27" s="5" t="s">
        <v>756</v>
      </c>
      <c r="H27" s="5" t="s">
        <v>18</v>
      </c>
      <c r="I27" s="4" t="s">
        <v>19</v>
      </c>
      <c r="J27" s="6">
        <f>+VLOOKUP(B27,'[1]BASE CLIENTE'!$A$2:$M$88,7,FALSE)</f>
        <v>70377810</v>
      </c>
      <c r="K27" s="6" t="str">
        <f>+VLOOKUP(B27,'[1]BASE CLIENTE'!$A$2:$M$88,8,FALSE)</f>
        <v>Leopoldo Brandenburg</v>
      </c>
      <c r="L27" s="5"/>
      <c r="M27" s="4"/>
    </row>
    <row r="28" spans="1:13" ht="12.5" thickBot="1" x14ac:dyDescent="0.35">
      <c r="A28" s="4" t="s">
        <v>13</v>
      </c>
      <c r="B28" s="5">
        <v>87822109</v>
      </c>
      <c r="C28" s="5" t="s">
        <v>114</v>
      </c>
      <c r="D28" s="5" t="s">
        <v>115</v>
      </c>
      <c r="E28" s="6" t="s">
        <v>116</v>
      </c>
      <c r="F28" s="4" t="s">
        <v>17</v>
      </c>
      <c r="G28" s="5" t="s">
        <v>756</v>
      </c>
      <c r="H28" s="5" t="s">
        <v>18</v>
      </c>
      <c r="I28" s="4" t="s">
        <v>19</v>
      </c>
      <c r="J28" s="6">
        <f>+VLOOKUP(B28,'[1]BASE CLIENTE'!$A$2:$M$88,7,FALSE)</f>
        <v>70377810</v>
      </c>
      <c r="K28" s="6" t="str">
        <f>+VLOOKUP(B28,'[1]BASE CLIENTE'!$A$2:$M$88,8,FALSE)</f>
        <v>Leopoldo Brandenburg</v>
      </c>
      <c r="L28" s="5"/>
      <c r="M28" s="4"/>
    </row>
    <row r="29" spans="1:13" ht="12.5" thickBot="1" x14ac:dyDescent="0.35">
      <c r="A29" s="4" t="s">
        <v>13</v>
      </c>
      <c r="B29" s="7" t="s">
        <v>117</v>
      </c>
      <c r="C29" s="5" t="s">
        <v>118</v>
      </c>
      <c r="D29" s="5" t="s">
        <v>119</v>
      </c>
      <c r="E29" s="6" t="s">
        <v>120</v>
      </c>
      <c r="F29" s="4" t="s">
        <v>17</v>
      </c>
      <c r="G29" s="5" t="s">
        <v>766</v>
      </c>
      <c r="H29" s="5" t="s">
        <v>121</v>
      </c>
      <c r="I29" s="4" t="s">
        <v>30</v>
      </c>
      <c r="J29" s="6">
        <f>+VLOOKUP(B29,'[1]BASE CLIENTE'!$A$2:$M$88,7,FALSE)</f>
        <v>134917695</v>
      </c>
      <c r="K29" s="6" t="str">
        <f>+VLOOKUP(B29,'[1]BASE CLIENTE'!$A$2:$M$88,8,FALSE)</f>
        <v>Alex Carreño</v>
      </c>
      <c r="L29" s="4"/>
      <c r="M29" s="4"/>
    </row>
    <row r="30" spans="1:13" x14ac:dyDescent="0.3">
      <c r="A30" s="4" t="s">
        <v>13</v>
      </c>
      <c r="B30" s="5">
        <v>155361352</v>
      </c>
      <c r="C30" s="5" t="s">
        <v>122</v>
      </c>
      <c r="D30" s="5" t="s">
        <v>123</v>
      </c>
      <c r="E30" s="6" t="s">
        <v>124</v>
      </c>
      <c r="F30" s="4" t="s">
        <v>17</v>
      </c>
      <c r="G30" s="5" t="s">
        <v>768</v>
      </c>
      <c r="H30" s="5" t="s">
        <v>125</v>
      </c>
      <c r="I30" s="4" t="s">
        <v>81</v>
      </c>
      <c r="J30" s="6">
        <f>+VLOOKUP(B30,'[1]BASE CLIENTE'!$A$2:$M$88,7,FALSE)</f>
        <v>130276172</v>
      </c>
      <c r="K30" s="6" t="str">
        <f>+VLOOKUP(B30,'[1]BASE CLIENTE'!$A$2:$M$88,8,FALSE)</f>
        <v>Consuelo Romero</v>
      </c>
      <c r="L30" s="5"/>
      <c r="M30" s="4"/>
    </row>
    <row r="31" spans="1:13" x14ac:dyDescent="0.3">
      <c r="A31" s="4" t="s">
        <v>13</v>
      </c>
      <c r="B31" s="5" t="s">
        <v>126</v>
      </c>
      <c r="C31" s="5" t="s">
        <v>127</v>
      </c>
      <c r="D31" s="5" t="s">
        <v>128</v>
      </c>
      <c r="E31" s="6" t="s">
        <v>129</v>
      </c>
      <c r="F31" s="4" t="s">
        <v>17</v>
      </c>
      <c r="G31" s="5" t="s">
        <v>769</v>
      </c>
      <c r="H31" s="5" t="s">
        <v>130</v>
      </c>
      <c r="I31" s="4" t="s">
        <v>81</v>
      </c>
      <c r="J31" s="6">
        <f>+VLOOKUP(B31,'[1]BASE CLIENTE'!$A$2:$M$88,7,FALSE)</f>
        <v>134917695</v>
      </c>
      <c r="K31" s="6" t="str">
        <f>+VLOOKUP(B31,'[1]BASE CLIENTE'!$A$2:$M$88,8,FALSE)</f>
        <v>Alex Carreño</v>
      </c>
      <c r="L31" s="4"/>
      <c r="M31" s="4"/>
    </row>
    <row r="32" spans="1:13" x14ac:dyDescent="0.3">
      <c r="A32" s="4" t="s">
        <v>13</v>
      </c>
      <c r="B32" s="5">
        <v>130383858</v>
      </c>
      <c r="C32" s="5" t="s">
        <v>131</v>
      </c>
      <c r="D32" s="5" t="s">
        <v>132</v>
      </c>
      <c r="E32" s="6" t="s">
        <v>133</v>
      </c>
      <c r="F32" s="4" t="s">
        <v>17</v>
      </c>
      <c r="G32" s="5" t="s">
        <v>756</v>
      </c>
      <c r="H32" s="5" t="s">
        <v>18</v>
      </c>
      <c r="I32" s="4" t="s">
        <v>19</v>
      </c>
      <c r="J32" s="6">
        <f>+VLOOKUP(B32,'[1]BASE CLIENTE'!$A$2:$M$88,7,FALSE)</f>
        <v>70377810</v>
      </c>
      <c r="K32" s="6" t="str">
        <f>+VLOOKUP(B32,'[1]BASE CLIENTE'!$A$2:$M$88,8,FALSE)</f>
        <v>Leopoldo Brandenburg</v>
      </c>
      <c r="L32" s="5"/>
      <c r="M32" s="4"/>
    </row>
    <row r="33" spans="1:13" x14ac:dyDescent="0.3">
      <c r="A33" s="4" t="s">
        <v>13</v>
      </c>
      <c r="B33" s="5">
        <v>131173407</v>
      </c>
      <c r="C33" s="5" t="s">
        <v>134</v>
      </c>
      <c r="D33" s="5" t="s">
        <v>135</v>
      </c>
      <c r="E33" s="6" t="s">
        <v>136</v>
      </c>
      <c r="F33" s="4" t="s">
        <v>17</v>
      </c>
      <c r="G33" s="5" t="s">
        <v>756</v>
      </c>
      <c r="H33" s="5" t="s">
        <v>18</v>
      </c>
      <c r="I33" s="4" t="s">
        <v>19</v>
      </c>
      <c r="J33" s="6" t="str">
        <f>+VLOOKUP(B33,'[1]BASE CLIENTE'!$A$2:$M$88,7,FALSE)</f>
        <v>9970747K</v>
      </c>
      <c r="K33" s="6" t="str">
        <f>+VLOOKUP(B33,'[1]BASE CLIENTE'!$A$2:$M$88,8,FALSE)</f>
        <v>Arnaldo Castillo</v>
      </c>
      <c r="L33" s="5"/>
      <c r="M33" s="4"/>
    </row>
    <row r="34" spans="1:13" x14ac:dyDescent="0.3">
      <c r="A34" s="4" t="s">
        <v>13</v>
      </c>
      <c r="B34" s="5">
        <v>134917695</v>
      </c>
      <c r="C34" s="5" t="s">
        <v>137</v>
      </c>
      <c r="D34" s="5" t="s">
        <v>138</v>
      </c>
      <c r="E34" s="6" t="s">
        <v>139</v>
      </c>
      <c r="F34" s="4" t="s">
        <v>17</v>
      </c>
      <c r="G34" s="5" t="s">
        <v>770</v>
      </c>
      <c r="H34" s="5" t="s">
        <v>140</v>
      </c>
      <c r="I34" s="4" t="s">
        <v>59</v>
      </c>
      <c r="J34" s="5">
        <v>130276172</v>
      </c>
      <c r="K34" s="6" t="str">
        <f>+VLOOKUP(B34,'[1]BASE CLIENTE'!$A$2:$M$88,8,FALSE)</f>
        <v>Directorio</v>
      </c>
      <c r="L34" s="4"/>
      <c r="M34" s="4"/>
    </row>
    <row r="35" spans="1:13" x14ac:dyDescent="0.3">
      <c r="A35" s="4" t="s">
        <v>13</v>
      </c>
      <c r="B35" s="5" t="s">
        <v>141</v>
      </c>
      <c r="C35" s="5" t="s">
        <v>142</v>
      </c>
      <c r="D35" s="5" t="s">
        <v>143</v>
      </c>
      <c r="E35" s="6" t="s">
        <v>144</v>
      </c>
      <c r="F35" s="4" t="s">
        <v>17</v>
      </c>
      <c r="G35" s="5" t="s">
        <v>589</v>
      </c>
      <c r="H35" s="5" t="s">
        <v>145</v>
      </c>
      <c r="I35" s="4" t="s">
        <v>81</v>
      </c>
      <c r="J35" s="6" t="str">
        <f>+VLOOKUP(B35,'[1]BASE CLIENTE'!$A$2:$M$88,7,FALSE)</f>
        <v>10462622K</v>
      </c>
      <c r="K35" s="6" t="str">
        <f>+VLOOKUP(B35,'[1]BASE CLIENTE'!$A$2:$M$88,8,FALSE)</f>
        <v>Luis Rubio</v>
      </c>
      <c r="L35" s="5"/>
      <c r="M35" s="4"/>
    </row>
    <row r="36" spans="1:13" x14ac:dyDescent="0.3">
      <c r="A36" s="4" t="s">
        <v>13</v>
      </c>
      <c r="B36" s="5">
        <v>175775528</v>
      </c>
      <c r="C36" s="5" t="s">
        <v>146</v>
      </c>
      <c r="D36" s="5" t="s">
        <v>147</v>
      </c>
      <c r="E36" s="6" t="s">
        <v>148</v>
      </c>
      <c r="F36" s="4" t="s">
        <v>17</v>
      </c>
      <c r="G36" s="5" t="s">
        <v>771</v>
      </c>
      <c r="H36" s="5" t="s">
        <v>149</v>
      </c>
      <c r="I36" s="4" t="s">
        <v>38</v>
      </c>
      <c r="J36" s="6" t="str">
        <f>+VLOOKUP(B36,'[1]BASE CLIENTE'!$A$2:$M$88,7,FALSE)</f>
        <v>10462622K</v>
      </c>
      <c r="K36" s="6" t="str">
        <f>+VLOOKUP(B36,'[1]BASE CLIENTE'!$A$2:$M$88,8,FALSE)</f>
        <v>Luis Rubio</v>
      </c>
      <c r="L36" s="5"/>
      <c r="M36" s="4"/>
    </row>
    <row r="37" spans="1:13" x14ac:dyDescent="0.3">
      <c r="A37" s="4" t="s">
        <v>13</v>
      </c>
      <c r="B37" s="5">
        <v>156015539</v>
      </c>
      <c r="C37" s="5" t="s">
        <v>150</v>
      </c>
      <c r="D37" s="5" t="s">
        <v>151</v>
      </c>
      <c r="E37" s="6" t="s">
        <v>152</v>
      </c>
      <c r="F37" s="4" t="s">
        <v>17</v>
      </c>
      <c r="G37" s="5" t="s">
        <v>772</v>
      </c>
      <c r="H37" s="5" t="s">
        <v>153</v>
      </c>
      <c r="I37" s="4" t="s">
        <v>30</v>
      </c>
      <c r="J37" s="6">
        <f>+VLOOKUP(B37,'[1]BASE CLIENTE'!$A$2:$M$88,7,FALSE)</f>
        <v>134917695</v>
      </c>
      <c r="K37" s="6" t="str">
        <f>+VLOOKUP(B37,'[1]BASE CLIENTE'!$A$2:$M$88,8,FALSE)</f>
        <v>Alex Carreño</v>
      </c>
      <c r="L37" s="4"/>
      <c r="M37" s="4"/>
    </row>
    <row r="38" spans="1:13" x14ac:dyDescent="0.3">
      <c r="A38" s="4" t="s">
        <v>13</v>
      </c>
      <c r="B38" s="5">
        <v>98076123</v>
      </c>
      <c r="C38" s="5" t="s">
        <v>154</v>
      </c>
      <c r="D38" s="5" t="s">
        <v>155</v>
      </c>
      <c r="E38" s="6" t="s">
        <v>156</v>
      </c>
      <c r="F38" s="4" t="s">
        <v>17</v>
      </c>
      <c r="G38" s="5" t="s">
        <v>773</v>
      </c>
      <c r="H38" s="5" t="s">
        <v>157</v>
      </c>
      <c r="I38" s="4" t="s">
        <v>47</v>
      </c>
      <c r="J38" s="6">
        <f>+VLOOKUP(B38,'[1]BASE CLIENTE'!$A$2:$M$88,7,FALSE)</f>
        <v>139338243</v>
      </c>
      <c r="K38" s="6" t="str">
        <f>+VLOOKUP(B38,'[1]BASE CLIENTE'!$A$2:$M$88,8,FALSE)</f>
        <v>Jose Luis Otarola</v>
      </c>
      <c r="L38" s="5"/>
      <c r="M38" s="4"/>
    </row>
    <row r="39" spans="1:13" x14ac:dyDescent="0.3">
      <c r="A39" s="4" t="s">
        <v>13</v>
      </c>
      <c r="B39" s="5">
        <v>136574124</v>
      </c>
      <c r="C39" s="5" t="s">
        <v>158</v>
      </c>
      <c r="D39" s="5" t="s">
        <v>159</v>
      </c>
      <c r="E39" s="8" t="s">
        <v>160</v>
      </c>
      <c r="F39" s="4" t="s">
        <v>17</v>
      </c>
      <c r="G39" s="5" t="s">
        <v>764</v>
      </c>
      <c r="H39" s="5" t="s">
        <v>77</v>
      </c>
      <c r="I39" s="4" t="s">
        <v>47</v>
      </c>
      <c r="J39" s="6">
        <f>+VLOOKUP(B39,'[1]BASE CLIENTE'!$A$2:$M$88,7,FALSE)</f>
        <v>139338243</v>
      </c>
      <c r="K39" s="6" t="str">
        <f>+VLOOKUP(B39,'[1]BASE CLIENTE'!$A$2:$M$88,8,FALSE)</f>
        <v>Jose Luis Otarola</v>
      </c>
      <c r="L39" s="5"/>
      <c r="M39" s="4"/>
    </row>
    <row r="40" spans="1:13" x14ac:dyDescent="0.3">
      <c r="A40" s="4" t="s">
        <v>13</v>
      </c>
      <c r="B40" s="5">
        <v>88040651</v>
      </c>
      <c r="C40" s="5" t="s">
        <v>161</v>
      </c>
      <c r="D40" s="5" t="s">
        <v>162</v>
      </c>
      <c r="E40" s="6" t="s">
        <v>163</v>
      </c>
      <c r="F40" s="4" t="s">
        <v>17</v>
      </c>
      <c r="G40" s="5" t="s">
        <v>756</v>
      </c>
      <c r="H40" s="5" t="s">
        <v>18</v>
      </c>
      <c r="I40" s="4" t="s">
        <v>19</v>
      </c>
      <c r="J40" s="6" t="str">
        <f>+VLOOKUP(B40,'[1]BASE CLIENTE'!$A$2:$M$88,7,FALSE)</f>
        <v>9970747K</v>
      </c>
      <c r="K40" s="6" t="str">
        <f>+VLOOKUP(B40,'[1]BASE CLIENTE'!$A$2:$M$88,8,FALSE)</f>
        <v>Arnaldo Castillo</v>
      </c>
      <c r="L40" s="5"/>
      <c r="M40" s="4"/>
    </row>
    <row r="41" spans="1:13" x14ac:dyDescent="0.3">
      <c r="A41" s="4" t="s">
        <v>13</v>
      </c>
      <c r="B41" s="5">
        <v>143715566</v>
      </c>
      <c r="C41" s="5" t="s">
        <v>164</v>
      </c>
      <c r="D41" s="5" t="s">
        <v>159</v>
      </c>
      <c r="E41" s="6" t="s">
        <v>165</v>
      </c>
      <c r="F41" s="4" t="s">
        <v>17</v>
      </c>
      <c r="G41" s="5" t="s">
        <v>756</v>
      </c>
      <c r="H41" s="5" t="s">
        <v>18</v>
      </c>
      <c r="I41" s="4" t="s">
        <v>19</v>
      </c>
      <c r="J41" s="6">
        <f>+VLOOKUP(B41,'[1]BASE CLIENTE'!$A$2:$M$88,7,FALSE)</f>
        <v>70377810</v>
      </c>
      <c r="K41" s="6" t="str">
        <f>+VLOOKUP(B41,'[1]BASE CLIENTE'!$A$2:$M$88,8,FALSE)</f>
        <v>Leopoldo Brandenburg</v>
      </c>
      <c r="L41" s="5"/>
      <c r="M41" s="4"/>
    </row>
    <row r="42" spans="1:13" x14ac:dyDescent="0.3">
      <c r="A42" s="4" t="s">
        <v>13</v>
      </c>
      <c r="B42" s="5">
        <v>97804303</v>
      </c>
      <c r="C42" s="5" t="s">
        <v>166</v>
      </c>
      <c r="D42" s="5" t="s">
        <v>167</v>
      </c>
      <c r="E42" s="6" t="s">
        <v>168</v>
      </c>
      <c r="F42" s="4" t="s">
        <v>17</v>
      </c>
      <c r="G42" s="5" t="s">
        <v>756</v>
      </c>
      <c r="H42" s="5" t="s">
        <v>18</v>
      </c>
      <c r="I42" s="4" t="s">
        <v>19</v>
      </c>
      <c r="J42" s="6">
        <f>+VLOOKUP(B42,'[1]BASE CLIENTE'!$A$2:$M$88,7,FALSE)</f>
        <v>103965136</v>
      </c>
      <c r="K42" s="6" t="str">
        <f>+VLOOKUP(B42,'[1]BASE CLIENTE'!$A$2:$M$88,8,FALSE)</f>
        <v>Maria Teresa Lara</v>
      </c>
      <c r="L42" s="5"/>
      <c r="M42" s="4"/>
    </row>
    <row r="43" spans="1:13" x14ac:dyDescent="0.3">
      <c r="A43" s="4" t="s">
        <v>13</v>
      </c>
      <c r="B43" s="5">
        <v>163806606</v>
      </c>
      <c r="C43" s="5" t="s">
        <v>169</v>
      </c>
      <c r="D43" s="5" t="s">
        <v>170</v>
      </c>
      <c r="E43" s="8" t="s">
        <v>171</v>
      </c>
      <c r="F43" s="4" t="s">
        <v>17</v>
      </c>
      <c r="G43" s="5" t="s">
        <v>756</v>
      </c>
      <c r="H43" s="5" t="s">
        <v>18</v>
      </c>
      <c r="I43" s="4" t="s">
        <v>19</v>
      </c>
      <c r="J43" s="6" t="str">
        <f>+VLOOKUP(B43,'[1]BASE CLIENTE'!$A$2:$M$88,7,FALSE)</f>
        <v>9970747K</v>
      </c>
      <c r="K43" s="6" t="str">
        <f>+VLOOKUP(B43,'[1]BASE CLIENTE'!$A$2:$M$88,8,FALSE)</f>
        <v>Arnaldo Castillo</v>
      </c>
      <c r="L43" s="5"/>
      <c r="M43" s="4"/>
    </row>
    <row r="44" spans="1:13" x14ac:dyDescent="0.3">
      <c r="A44" s="4" t="s">
        <v>13</v>
      </c>
      <c r="B44" s="5">
        <v>90469177</v>
      </c>
      <c r="C44" s="5" t="s">
        <v>172</v>
      </c>
      <c r="D44" s="5" t="s">
        <v>173</v>
      </c>
      <c r="E44" s="6" t="s">
        <v>174</v>
      </c>
      <c r="F44" s="4" t="s">
        <v>17</v>
      </c>
      <c r="G44" s="5" t="s">
        <v>756</v>
      </c>
      <c r="H44" s="5" t="s">
        <v>18</v>
      </c>
      <c r="I44" s="4" t="s">
        <v>19</v>
      </c>
      <c r="J44" s="6" t="str">
        <f>+VLOOKUP(B44,'[1]BASE CLIENTE'!$A$2:$M$88,7,FALSE)</f>
        <v>9970747K</v>
      </c>
      <c r="K44" s="6" t="str">
        <f>+VLOOKUP(B44,'[1]BASE CLIENTE'!$A$2:$M$88,8,FALSE)</f>
        <v>Arnaldo Castillo</v>
      </c>
      <c r="L44" s="5"/>
      <c r="M44" s="4"/>
    </row>
    <row r="45" spans="1:13" x14ac:dyDescent="0.3">
      <c r="A45" s="4" t="s">
        <v>13</v>
      </c>
      <c r="B45" s="5">
        <v>54366043</v>
      </c>
      <c r="C45" s="5" t="s">
        <v>175</v>
      </c>
      <c r="D45" s="5" t="s">
        <v>176</v>
      </c>
      <c r="E45" s="6" t="s">
        <v>177</v>
      </c>
      <c r="F45" s="4" t="s">
        <v>17</v>
      </c>
      <c r="G45" s="5" t="s">
        <v>766</v>
      </c>
      <c r="H45" s="5" t="s">
        <v>178</v>
      </c>
      <c r="I45" s="4" t="s">
        <v>30</v>
      </c>
      <c r="J45" s="6">
        <f>+VLOOKUP(B45,'[1]BASE CLIENTE'!$A$2:$M$88,7,FALSE)</f>
        <v>134917695</v>
      </c>
      <c r="K45" s="6" t="str">
        <f>+VLOOKUP(B45,'[1]BASE CLIENTE'!$A$2:$M$88,8,FALSE)</f>
        <v>Alex Carreño</v>
      </c>
      <c r="L45" s="4"/>
      <c r="M45" s="4"/>
    </row>
    <row r="46" spans="1:13" x14ac:dyDescent="0.3">
      <c r="A46" s="4" t="s">
        <v>13</v>
      </c>
      <c r="B46" s="5">
        <v>130276172</v>
      </c>
      <c r="C46" s="5" t="s">
        <v>179</v>
      </c>
      <c r="D46" s="5" t="s">
        <v>180</v>
      </c>
      <c r="E46" s="6" t="s">
        <v>181</v>
      </c>
      <c r="F46" s="4" t="s">
        <v>17</v>
      </c>
      <c r="G46" s="5" t="s">
        <v>774</v>
      </c>
      <c r="H46" s="5" t="s">
        <v>182</v>
      </c>
      <c r="I46" s="4" t="s">
        <v>47</v>
      </c>
      <c r="J46" s="6">
        <f>+VLOOKUP(B46,'[1]BASE CLIENTE'!$A$2:$M$88,7,FALSE)</f>
        <v>134917695</v>
      </c>
      <c r="K46" s="6" t="str">
        <f>+VLOOKUP(B46,'[1]BASE CLIENTE'!$A$2:$M$88,8,FALSE)</f>
        <v>Alex Carreño</v>
      </c>
      <c r="L46" s="4"/>
      <c r="M46" s="4"/>
    </row>
    <row r="47" spans="1:13" x14ac:dyDescent="0.3">
      <c r="A47" s="4" t="s">
        <v>13</v>
      </c>
      <c r="B47" s="5" t="s">
        <v>183</v>
      </c>
      <c r="C47" s="5" t="s">
        <v>184</v>
      </c>
      <c r="D47" s="5" t="s">
        <v>185</v>
      </c>
      <c r="E47" s="6" t="s">
        <v>186</v>
      </c>
      <c r="F47" s="4" t="s">
        <v>17</v>
      </c>
      <c r="G47" s="5" t="s">
        <v>756</v>
      </c>
      <c r="H47" s="5" t="s">
        <v>18</v>
      </c>
      <c r="I47" s="4" t="s">
        <v>19</v>
      </c>
      <c r="J47" s="6">
        <f>+VLOOKUP(B47,'[1]BASE CLIENTE'!$A$2:$M$88,7,FALSE)</f>
        <v>70377810</v>
      </c>
      <c r="K47" s="6" t="str">
        <f>+VLOOKUP(B47,'[1]BASE CLIENTE'!$A$2:$M$88,8,FALSE)</f>
        <v>Leopoldo Brandenburg</v>
      </c>
      <c r="L47" s="5"/>
      <c r="M47" s="4"/>
    </row>
    <row r="48" spans="1:13" x14ac:dyDescent="0.3">
      <c r="A48" s="4" t="s">
        <v>13</v>
      </c>
      <c r="B48" s="5">
        <v>212562181</v>
      </c>
      <c r="C48" s="5" t="s">
        <v>187</v>
      </c>
      <c r="D48" s="5" t="s">
        <v>188</v>
      </c>
      <c r="E48" s="6" t="s">
        <v>189</v>
      </c>
      <c r="F48" s="4" t="s">
        <v>17</v>
      </c>
      <c r="G48" s="5" t="s">
        <v>775</v>
      </c>
      <c r="H48" s="5" t="s">
        <v>190</v>
      </c>
      <c r="I48" s="4" t="s">
        <v>67</v>
      </c>
      <c r="J48" s="6">
        <f>+VLOOKUP(B48,'[1]BASE CLIENTE'!$A$2:$M$88,7,FALSE)</f>
        <v>54366043</v>
      </c>
      <c r="K48" s="6" t="str">
        <f>+VLOOKUP(B48,'[1]BASE CLIENTE'!$A$2:$M$88,8,FALSE)</f>
        <v>Glauco Aracena</v>
      </c>
      <c r="L48" s="5"/>
      <c r="M48" s="4"/>
    </row>
    <row r="49" spans="1:13" x14ac:dyDescent="0.3">
      <c r="A49" s="4" t="s">
        <v>13</v>
      </c>
      <c r="B49" s="5">
        <v>97077681</v>
      </c>
      <c r="C49" s="5" t="s">
        <v>191</v>
      </c>
      <c r="D49" s="5" t="s">
        <v>192</v>
      </c>
      <c r="E49" s="6" t="s">
        <v>193</v>
      </c>
      <c r="F49" s="4" t="s">
        <v>17</v>
      </c>
      <c r="G49" s="5" t="s">
        <v>756</v>
      </c>
      <c r="H49" s="5" t="s">
        <v>18</v>
      </c>
      <c r="I49" s="4" t="s">
        <v>19</v>
      </c>
      <c r="J49" s="6">
        <f>+VLOOKUP(B49,'[1]BASE CLIENTE'!$A$2:$M$88,7,FALSE)</f>
        <v>103965136</v>
      </c>
      <c r="K49" s="6" t="str">
        <f>+VLOOKUP(B49,'[1]BASE CLIENTE'!$A$2:$M$88,8,FALSE)</f>
        <v>Maria Teresa Lara</v>
      </c>
      <c r="L49" s="5"/>
      <c r="M49" s="4"/>
    </row>
    <row r="50" spans="1:13" x14ac:dyDescent="0.3">
      <c r="A50" s="4" t="s">
        <v>13</v>
      </c>
      <c r="B50" s="5">
        <v>177843652</v>
      </c>
      <c r="C50" s="5" t="s">
        <v>194</v>
      </c>
      <c r="D50" s="5" t="s">
        <v>155</v>
      </c>
      <c r="E50" s="8" t="s">
        <v>195</v>
      </c>
      <c r="F50" s="4" t="s">
        <v>17</v>
      </c>
      <c r="G50" s="5" t="s">
        <v>776</v>
      </c>
      <c r="H50" s="5" t="s">
        <v>196</v>
      </c>
      <c r="I50" s="4" t="s">
        <v>81</v>
      </c>
      <c r="J50" s="6">
        <f>+VLOOKUP(B50,'[1]BASE CLIENTE'!$A$2:$M$88,7,FALSE)</f>
        <v>156015539</v>
      </c>
      <c r="K50" s="6" t="str">
        <f>+VLOOKUP(B50,'[1]BASE CLIENTE'!$A$2:$M$88,8,FALSE)</f>
        <v>Carlos Olguin</v>
      </c>
      <c r="L50" s="5"/>
      <c r="M50" s="4"/>
    </row>
    <row r="51" spans="1:13" ht="12.5" thickBot="1" x14ac:dyDescent="0.35">
      <c r="A51" s="4" t="s">
        <v>13</v>
      </c>
      <c r="B51" s="5">
        <v>103965136</v>
      </c>
      <c r="C51" s="5" t="s">
        <v>197</v>
      </c>
      <c r="D51" s="5" t="s">
        <v>198</v>
      </c>
      <c r="E51" s="8" t="s">
        <v>199</v>
      </c>
      <c r="F51" s="4" t="s">
        <v>17</v>
      </c>
      <c r="G51" s="5" t="s">
        <v>764</v>
      </c>
      <c r="H51" s="5" t="s">
        <v>77</v>
      </c>
      <c r="I51" s="4" t="s">
        <v>47</v>
      </c>
      <c r="J51" s="6">
        <f>+VLOOKUP(B51,'[1]BASE CLIENTE'!$A$2:$M$88,7,FALSE)</f>
        <v>139338243</v>
      </c>
      <c r="K51" s="6" t="str">
        <f>+VLOOKUP(B51,'[1]BASE CLIENTE'!$A$2:$M$88,8,FALSE)</f>
        <v>Jose Luis Otarola</v>
      </c>
      <c r="L51" s="5"/>
      <c r="M51" s="4"/>
    </row>
    <row r="52" spans="1:13" ht="12.5" thickBot="1" x14ac:dyDescent="0.35">
      <c r="A52" s="4" t="s">
        <v>13</v>
      </c>
      <c r="B52" s="7" t="s">
        <v>200</v>
      </c>
      <c r="C52" s="5" t="s">
        <v>201</v>
      </c>
      <c r="D52" s="5" t="s">
        <v>202</v>
      </c>
      <c r="E52" s="8" t="s">
        <v>203</v>
      </c>
      <c r="F52" s="4" t="s">
        <v>17</v>
      </c>
      <c r="G52" s="5" t="s">
        <v>756</v>
      </c>
      <c r="H52" s="5" t="s">
        <v>18</v>
      </c>
      <c r="I52" s="4" t="s">
        <v>19</v>
      </c>
      <c r="J52" s="6" t="str">
        <f>+VLOOKUP(B52,'[1]BASE CLIENTE'!$A$2:$M$88,7,FALSE)</f>
        <v>9970747K</v>
      </c>
      <c r="K52" s="6" t="str">
        <f>+VLOOKUP(B52,'[1]BASE CLIENTE'!$A$2:$M$88,8,FALSE)</f>
        <v>Arnaldo Castillo</v>
      </c>
      <c r="L52" s="5"/>
      <c r="M52" s="4"/>
    </row>
    <row r="53" spans="1:13" x14ac:dyDescent="0.3">
      <c r="A53" s="4" t="s">
        <v>13</v>
      </c>
      <c r="B53" s="5">
        <v>98983732</v>
      </c>
      <c r="C53" s="5" t="s">
        <v>204</v>
      </c>
      <c r="D53" s="5" t="s">
        <v>205</v>
      </c>
      <c r="E53" s="8" t="s">
        <v>206</v>
      </c>
      <c r="F53" s="4" t="s">
        <v>17</v>
      </c>
      <c r="G53" s="5" t="s">
        <v>766</v>
      </c>
      <c r="H53" s="5" t="s">
        <v>89</v>
      </c>
      <c r="I53" s="4" t="s">
        <v>30</v>
      </c>
      <c r="J53" s="6">
        <f>+VLOOKUP(B53,'[1]BASE CLIENTE'!$A$2:$M$88,7,FALSE)</f>
        <v>130276172</v>
      </c>
      <c r="K53" s="6" t="str">
        <f>+VLOOKUP(B53,'[1]BASE CLIENTE'!$A$2:$M$88,8,FALSE)</f>
        <v>Consuelo Romero</v>
      </c>
      <c r="L53" s="5"/>
      <c r="M53" s="4"/>
    </row>
    <row r="54" spans="1:13" x14ac:dyDescent="0.3">
      <c r="A54" s="4" t="s">
        <v>13</v>
      </c>
      <c r="B54" s="5">
        <v>184656981</v>
      </c>
      <c r="C54" s="5" t="s">
        <v>207</v>
      </c>
      <c r="D54" s="5" t="s">
        <v>208</v>
      </c>
      <c r="E54" s="8" t="s">
        <v>209</v>
      </c>
      <c r="F54" s="4" t="s">
        <v>17</v>
      </c>
      <c r="G54" s="5" t="s">
        <v>766</v>
      </c>
      <c r="H54" s="5" t="s">
        <v>89</v>
      </c>
      <c r="I54" s="4" t="s">
        <v>30</v>
      </c>
      <c r="J54" s="6">
        <f>+VLOOKUP(B54,'[1]BASE CLIENTE'!$A$2:$M$88,7,FALSE)</f>
        <v>130276172</v>
      </c>
      <c r="K54" s="6" t="str">
        <f>+VLOOKUP(B54,'[1]BASE CLIENTE'!$A$2:$M$88,8,FALSE)</f>
        <v>Consuelo Romero</v>
      </c>
      <c r="L54" s="5"/>
      <c r="M54" s="4"/>
    </row>
    <row r="55" spans="1:13" x14ac:dyDescent="0.3">
      <c r="A55" s="4" t="s">
        <v>13</v>
      </c>
      <c r="B55" s="5">
        <v>192446872</v>
      </c>
      <c r="C55" s="5" t="s">
        <v>210</v>
      </c>
      <c r="D55" s="5" t="s">
        <v>211</v>
      </c>
      <c r="E55" s="6" t="s">
        <v>212</v>
      </c>
      <c r="F55" s="4" t="s">
        <v>17</v>
      </c>
      <c r="G55" s="5" t="s">
        <v>761</v>
      </c>
      <c r="H55" s="5" t="s">
        <v>213</v>
      </c>
      <c r="I55" s="4" t="s">
        <v>67</v>
      </c>
      <c r="J55" s="6">
        <f>+VLOOKUP(B55,'[1]BASE CLIENTE'!$A$2:$M$88,7,FALSE)</f>
        <v>73010977</v>
      </c>
      <c r="K55" s="6" t="str">
        <f>+VLOOKUP(B55,'[1]BASE CLIENTE'!$A$2:$M$88,8,FALSE)</f>
        <v>Luis Sottovia</v>
      </c>
      <c r="L55" s="5"/>
      <c r="M55" s="4"/>
    </row>
    <row r="56" spans="1:13" x14ac:dyDescent="0.3">
      <c r="A56" s="4" t="s">
        <v>13</v>
      </c>
      <c r="B56" s="5">
        <v>70377810</v>
      </c>
      <c r="C56" s="5" t="s">
        <v>214</v>
      </c>
      <c r="D56" s="9" t="s">
        <v>215</v>
      </c>
      <c r="E56" s="6" t="s">
        <v>216</v>
      </c>
      <c r="F56" s="4" t="s">
        <v>17</v>
      </c>
      <c r="G56" s="5" t="s">
        <v>764</v>
      </c>
      <c r="H56" s="5" t="s">
        <v>77</v>
      </c>
      <c r="I56" s="4" t="s">
        <v>47</v>
      </c>
      <c r="J56" s="6">
        <f>+VLOOKUP(B56,'[1]BASE CLIENTE'!$A$2:$M$88,7,FALSE)</f>
        <v>139338243</v>
      </c>
      <c r="K56" s="6" t="str">
        <f>+VLOOKUP(B56,'[1]BASE CLIENTE'!$A$2:$M$88,8,FALSE)</f>
        <v>Jose Luis Otarola</v>
      </c>
      <c r="L56" s="5"/>
      <c r="M56" s="4"/>
    </row>
    <row r="57" spans="1:13" x14ac:dyDescent="0.3">
      <c r="A57" s="4" t="s">
        <v>13</v>
      </c>
      <c r="B57" s="5">
        <v>161405728</v>
      </c>
      <c r="C57" s="5" t="s">
        <v>217</v>
      </c>
      <c r="D57" s="9" t="s">
        <v>218</v>
      </c>
      <c r="E57" s="6" t="s">
        <v>219</v>
      </c>
      <c r="F57" s="4" t="s">
        <v>17</v>
      </c>
      <c r="G57" s="5" t="s">
        <v>760</v>
      </c>
      <c r="H57" s="5" t="s">
        <v>220</v>
      </c>
      <c r="I57" s="4" t="s">
        <v>38</v>
      </c>
      <c r="J57" s="6">
        <f>+VLOOKUP(B57,'[1]BASE CLIENTE'!$A$2:$M$88,7,FALSE)</f>
        <v>139338243</v>
      </c>
      <c r="K57" s="6" t="str">
        <f>+VLOOKUP(B57,'[1]BASE CLIENTE'!$A$2:$M$88,8,FALSE)</f>
        <v>Jose Luis Otarola</v>
      </c>
      <c r="L57" s="5"/>
      <c r="M57" s="4"/>
    </row>
    <row r="58" spans="1:13" x14ac:dyDescent="0.3">
      <c r="A58" s="4" t="s">
        <v>13</v>
      </c>
      <c r="B58" s="5">
        <v>89533813</v>
      </c>
      <c r="C58" s="5" t="s">
        <v>221</v>
      </c>
      <c r="D58" s="5" t="s">
        <v>222</v>
      </c>
      <c r="E58" s="5" t="s">
        <v>223</v>
      </c>
      <c r="F58" s="4" t="s">
        <v>17</v>
      </c>
      <c r="G58" s="5" t="s">
        <v>756</v>
      </c>
      <c r="H58" s="5" t="s">
        <v>18</v>
      </c>
      <c r="I58" s="4" t="s">
        <v>19</v>
      </c>
      <c r="J58" s="6">
        <f>+VLOOKUP(B58,'[1]BASE CLIENTE'!$A$2:$M$88,7,FALSE)</f>
        <v>103965136</v>
      </c>
      <c r="K58" s="6" t="str">
        <f>+VLOOKUP(B58,'[1]BASE CLIENTE'!$A$2:$M$88,8,FALSE)</f>
        <v>Maria Teresa Lara</v>
      </c>
      <c r="L58" s="5"/>
      <c r="M58" s="4"/>
    </row>
    <row r="59" spans="1:13" x14ac:dyDescent="0.3">
      <c r="A59" s="4" t="s">
        <v>13</v>
      </c>
      <c r="B59" s="5">
        <v>185331547</v>
      </c>
      <c r="C59" s="5" t="s">
        <v>224</v>
      </c>
      <c r="D59" s="5" t="s">
        <v>225</v>
      </c>
      <c r="E59" s="5" t="s">
        <v>226</v>
      </c>
      <c r="F59" s="4" t="s">
        <v>17</v>
      </c>
      <c r="G59" s="5" t="s">
        <v>756</v>
      </c>
      <c r="H59" s="5" t="s">
        <v>18</v>
      </c>
      <c r="I59" s="4" t="s">
        <v>19</v>
      </c>
      <c r="J59" s="6">
        <f>+VLOOKUP(B59,'[1]BASE CLIENTE'!$A$2:$M$88,7,FALSE)</f>
        <v>103741106</v>
      </c>
      <c r="K59" s="6" t="str">
        <f>+VLOOKUP(B59,'[1]BASE CLIENTE'!$A$2:$M$88,8,FALSE)</f>
        <v>Francisco Rojas</v>
      </c>
      <c r="L59" s="5"/>
      <c r="M59" s="4"/>
    </row>
    <row r="60" spans="1:13" x14ac:dyDescent="0.3">
      <c r="A60" s="4" t="s">
        <v>13</v>
      </c>
      <c r="B60" s="5">
        <v>132711682</v>
      </c>
      <c r="C60" s="5" t="s">
        <v>227</v>
      </c>
      <c r="D60" s="5" t="s">
        <v>228</v>
      </c>
      <c r="E60" s="5" t="s">
        <v>229</v>
      </c>
      <c r="F60" s="4" t="s">
        <v>17</v>
      </c>
      <c r="G60" s="5" t="s">
        <v>756</v>
      </c>
      <c r="H60" s="5" t="s">
        <v>18</v>
      </c>
      <c r="I60" s="4" t="s">
        <v>19</v>
      </c>
      <c r="J60" s="6">
        <f>+VLOOKUP(B60,'[1]BASE CLIENTE'!$A$2:$M$88,7,FALSE)</f>
        <v>136574124</v>
      </c>
      <c r="K60" s="6" t="str">
        <f>+VLOOKUP(B60,'[1]BASE CLIENTE'!$A$2:$M$88,8,FALSE)</f>
        <v>Juan Pablo Pizarro</v>
      </c>
      <c r="L60" s="5"/>
      <c r="M60" s="4"/>
    </row>
    <row r="61" spans="1:13" x14ac:dyDescent="0.3">
      <c r="A61" s="4" t="s">
        <v>13</v>
      </c>
      <c r="B61" s="5" t="s">
        <v>230</v>
      </c>
      <c r="C61" s="5" t="s">
        <v>231</v>
      </c>
      <c r="D61" s="5" t="s">
        <v>232</v>
      </c>
      <c r="E61" s="5" t="s">
        <v>233</v>
      </c>
      <c r="F61" s="4" t="s">
        <v>17</v>
      </c>
      <c r="G61" s="5" t="s">
        <v>756</v>
      </c>
      <c r="H61" s="5" t="s">
        <v>18</v>
      </c>
      <c r="I61" s="4" t="s">
        <v>19</v>
      </c>
      <c r="J61" s="6">
        <f>+VLOOKUP(B61,'[1]BASE CLIENTE'!$A$2:$M$88,7,FALSE)</f>
        <v>136574124</v>
      </c>
      <c r="K61" s="6" t="str">
        <f>+VLOOKUP(B61,'[1]BASE CLIENTE'!$A$2:$M$88,8,FALSE)</f>
        <v>Juan Pablo Pizarro</v>
      </c>
      <c r="L61" s="5"/>
      <c r="M61" s="4"/>
    </row>
    <row r="62" spans="1:13" x14ac:dyDescent="0.3">
      <c r="A62" s="4" t="s">
        <v>13</v>
      </c>
      <c r="B62" s="5">
        <v>180370994</v>
      </c>
      <c r="C62" s="5" t="s">
        <v>234</v>
      </c>
      <c r="D62" s="5" t="s">
        <v>235</v>
      </c>
      <c r="E62" s="5" t="s">
        <v>236</v>
      </c>
      <c r="F62" s="4" t="s">
        <v>17</v>
      </c>
      <c r="G62" s="5" t="s">
        <v>776</v>
      </c>
      <c r="H62" s="5" t="s">
        <v>196</v>
      </c>
      <c r="I62" s="4" t="s">
        <v>81</v>
      </c>
      <c r="J62" s="6">
        <f>+VLOOKUP(B62,'[1]BASE CLIENTE'!$A$2:$M$88,7,FALSE)</f>
        <v>156015539</v>
      </c>
      <c r="K62" s="6" t="str">
        <f>+VLOOKUP(B62,'[1]BASE CLIENTE'!$A$2:$M$88,8,FALSE)</f>
        <v>Carlos Olguin</v>
      </c>
      <c r="L62" s="5"/>
      <c r="M62" s="4"/>
    </row>
    <row r="63" spans="1:13" x14ac:dyDescent="0.3">
      <c r="A63" s="4" t="s">
        <v>13</v>
      </c>
      <c r="B63" s="5">
        <v>130840000</v>
      </c>
      <c r="C63" s="5" t="s">
        <v>237</v>
      </c>
      <c r="D63" s="5" t="s">
        <v>238</v>
      </c>
      <c r="E63" s="5" t="s">
        <v>239</v>
      </c>
      <c r="F63" s="4" t="s">
        <v>17</v>
      </c>
      <c r="G63" s="5" t="s">
        <v>756</v>
      </c>
      <c r="H63" s="5" t="s">
        <v>18</v>
      </c>
      <c r="I63" s="4" t="s">
        <v>19</v>
      </c>
      <c r="J63" s="6">
        <f>+VLOOKUP(B63,'[1]BASE CLIENTE'!$A$2:$M$88,7,FALSE)</f>
        <v>103741106</v>
      </c>
      <c r="K63" s="6" t="str">
        <f>+VLOOKUP(B63,'[1]BASE CLIENTE'!$A$2:$M$88,8,FALSE)</f>
        <v>Francisco Rojas</v>
      </c>
      <c r="L63" s="5"/>
      <c r="M63" s="4"/>
    </row>
    <row r="64" spans="1:13" x14ac:dyDescent="0.3">
      <c r="A64" s="4" t="s">
        <v>13</v>
      </c>
      <c r="B64" s="5">
        <v>116828677</v>
      </c>
      <c r="C64" s="5" t="s">
        <v>240</v>
      </c>
      <c r="D64" s="5" t="s">
        <v>241</v>
      </c>
      <c r="E64" s="5" t="s">
        <v>242</v>
      </c>
      <c r="F64" s="4" t="s">
        <v>17</v>
      </c>
      <c r="G64" s="5" t="s">
        <v>756</v>
      </c>
      <c r="H64" s="5" t="s">
        <v>18</v>
      </c>
      <c r="I64" s="4" t="s">
        <v>19</v>
      </c>
      <c r="J64" s="6">
        <f>+VLOOKUP(B64,'[1]BASE CLIENTE'!$A$2:$M$88,7,FALSE)</f>
        <v>103965136</v>
      </c>
      <c r="K64" s="6" t="str">
        <f>+VLOOKUP(B64,'[1]BASE CLIENTE'!$A$2:$M$88,8,FALSE)</f>
        <v>Maria Teresa Lara</v>
      </c>
      <c r="L64" s="5"/>
      <c r="M64" s="4"/>
    </row>
    <row r="65" spans="1:13" x14ac:dyDescent="0.3">
      <c r="A65" s="4" t="s">
        <v>13</v>
      </c>
      <c r="B65" s="5">
        <v>90979922</v>
      </c>
      <c r="C65" s="5" t="s">
        <v>243</v>
      </c>
      <c r="D65" s="5" t="s">
        <v>108</v>
      </c>
      <c r="E65" s="5" t="s">
        <v>244</v>
      </c>
      <c r="F65" s="4" t="s">
        <v>17</v>
      </c>
      <c r="G65" s="5" t="s">
        <v>756</v>
      </c>
      <c r="H65" s="5" t="s">
        <v>18</v>
      </c>
      <c r="I65" s="4" t="s">
        <v>19</v>
      </c>
      <c r="J65" s="6">
        <f>+VLOOKUP(B65,'[1]BASE CLIENTE'!$A$2:$M$88,7,FALSE)</f>
        <v>136574124</v>
      </c>
      <c r="K65" s="6" t="str">
        <f>+VLOOKUP(B65,'[1]BASE CLIENTE'!$A$2:$M$88,8,FALSE)</f>
        <v>Juan Pablo Pizarro</v>
      </c>
      <c r="L65" s="5"/>
      <c r="M65" s="4"/>
    </row>
    <row r="66" spans="1:13" x14ac:dyDescent="0.3">
      <c r="A66" s="4" t="s">
        <v>13</v>
      </c>
      <c r="B66" s="5">
        <v>158405598</v>
      </c>
      <c r="C66" s="5" t="s">
        <v>245</v>
      </c>
      <c r="D66" s="5" t="s">
        <v>246</v>
      </c>
      <c r="E66" s="5" t="s">
        <v>247</v>
      </c>
      <c r="F66" s="4" t="s">
        <v>17</v>
      </c>
      <c r="G66" s="5" t="s">
        <v>777</v>
      </c>
      <c r="H66" s="5" t="s">
        <v>248</v>
      </c>
      <c r="I66" s="4" t="s">
        <v>47</v>
      </c>
      <c r="J66" s="6">
        <f>+VLOOKUP(B66,'[1]BASE CLIENTE'!$A$2:$M$88,7,FALSE)</f>
        <v>130276172</v>
      </c>
      <c r="K66" s="6" t="str">
        <f>+VLOOKUP(B66,'[1]BASE CLIENTE'!$A$2:$M$88,8,FALSE)</f>
        <v>Consuelo Romero</v>
      </c>
      <c r="L66" s="5"/>
      <c r="M66" s="4"/>
    </row>
    <row r="67" spans="1:13" x14ac:dyDescent="0.3">
      <c r="A67" s="4" t="s">
        <v>13</v>
      </c>
      <c r="B67" s="5" t="s">
        <v>249</v>
      </c>
      <c r="C67" s="5" t="s">
        <v>250</v>
      </c>
      <c r="D67" s="5" t="s">
        <v>251</v>
      </c>
      <c r="E67" s="5" t="s">
        <v>252</v>
      </c>
      <c r="F67" s="4" t="s">
        <v>17</v>
      </c>
      <c r="G67" s="5" t="s">
        <v>778</v>
      </c>
      <c r="H67" s="5" t="s">
        <v>253</v>
      </c>
      <c r="I67" s="4" t="s">
        <v>81</v>
      </c>
      <c r="J67" s="6">
        <f>+VLOOKUP(B67,'[1]BASE CLIENTE'!$A$2:$M$88,7,FALSE)</f>
        <v>130276172</v>
      </c>
      <c r="K67" s="6" t="str">
        <f>+VLOOKUP(B67,'[1]BASE CLIENTE'!$A$2:$M$88,8,FALSE)</f>
        <v>Consuelo Romero</v>
      </c>
      <c r="L67" s="5"/>
      <c r="M67" s="4"/>
    </row>
    <row r="68" spans="1:13" x14ac:dyDescent="0.3">
      <c r="A68" s="4" t="s">
        <v>13</v>
      </c>
      <c r="B68" s="5">
        <v>114048119</v>
      </c>
      <c r="C68" s="5" t="s">
        <v>254</v>
      </c>
      <c r="D68" s="5" t="s">
        <v>255</v>
      </c>
      <c r="E68" s="6" t="s">
        <v>256</v>
      </c>
      <c r="F68" s="4" t="s">
        <v>17</v>
      </c>
      <c r="G68" s="5" t="s">
        <v>779</v>
      </c>
      <c r="H68" s="5" t="s">
        <v>257</v>
      </c>
      <c r="I68" s="4" t="s">
        <v>81</v>
      </c>
      <c r="J68" s="6">
        <f>+VLOOKUP(B68,'[1]BASE CLIENTE'!$A$2:$M$88,7,FALSE)</f>
        <v>156015539</v>
      </c>
      <c r="K68" s="6" t="str">
        <f>+VLOOKUP(B68,'[1]BASE CLIENTE'!$A$2:$M$88,8,FALSE)</f>
        <v>Carlos Olguin</v>
      </c>
      <c r="L68" s="5"/>
      <c r="M68" s="4"/>
    </row>
    <row r="69" spans="1:13" x14ac:dyDescent="0.3">
      <c r="A69" s="4" t="s">
        <v>13</v>
      </c>
      <c r="B69" s="5">
        <v>73010977</v>
      </c>
      <c r="C69" s="5" t="s">
        <v>258</v>
      </c>
      <c r="D69" s="5" t="s">
        <v>259</v>
      </c>
      <c r="E69" s="9" t="s">
        <v>260</v>
      </c>
      <c r="F69" s="4" t="s">
        <v>17</v>
      </c>
      <c r="G69" s="5" t="s">
        <v>780</v>
      </c>
      <c r="H69" s="5" t="s">
        <v>261</v>
      </c>
      <c r="I69" s="4" t="s">
        <v>47</v>
      </c>
      <c r="J69" s="6">
        <f>+VLOOKUP(B69,'[1]BASE CLIENTE'!$A$2:$M$88,7,FALSE)</f>
        <v>134917695</v>
      </c>
      <c r="K69" s="6" t="str">
        <f>+VLOOKUP(B69,'[1]BASE CLIENTE'!$A$2:$M$88,8,FALSE)</f>
        <v>Alex Carreño</v>
      </c>
      <c r="L69" s="4"/>
      <c r="M69" s="4"/>
    </row>
    <row r="70" spans="1:13" x14ac:dyDescent="0.3">
      <c r="A70" s="4" t="s">
        <v>13</v>
      </c>
      <c r="B70" s="5">
        <v>267949042</v>
      </c>
      <c r="C70" s="5" t="s">
        <v>262</v>
      </c>
      <c r="D70" s="5" t="s">
        <v>263</v>
      </c>
      <c r="E70" s="9" t="s">
        <v>264</v>
      </c>
      <c r="F70" s="4" t="s">
        <v>17</v>
      </c>
      <c r="G70" s="5" t="s">
        <v>781</v>
      </c>
      <c r="H70" s="5" t="s">
        <v>265</v>
      </c>
      <c r="I70" s="4" t="s">
        <v>81</v>
      </c>
      <c r="J70" s="6">
        <f>+VLOOKUP(B70,'[1]BASE CLIENTE'!$A$2:$M$88,7,FALSE)</f>
        <v>161405728</v>
      </c>
      <c r="K70" s="6" t="str">
        <f>+VLOOKUP(B70,'[1]BASE CLIENTE'!$A$2:$M$88,8,FALSE)</f>
        <v>Carlos Concha</v>
      </c>
      <c r="L70" s="5"/>
      <c r="M70" s="4"/>
    </row>
    <row r="71" spans="1:13" x14ac:dyDescent="0.3">
      <c r="A71" s="4" t="s">
        <v>13</v>
      </c>
      <c r="B71" s="5">
        <v>198258326</v>
      </c>
      <c r="C71" s="5" t="s">
        <v>266</v>
      </c>
      <c r="D71" s="5" t="s">
        <v>135</v>
      </c>
      <c r="E71" s="9" t="s">
        <v>267</v>
      </c>
      <c r="F71" s="4" t="s">
        <v>17</v>
      </c>
      <c r="G71" s="5" t="s">
        <v>782</v>
      </c>
      <c r="H71" s="5" t="s">
        <v>268</v>
      </c>
      <c r="I71" s="4" t="s">
        <v>81</v>
      </c>
      <c r="J71" s="6">
        <f>+VLOOKUP(B71,'[1]BASE CLIENTE'!$A$2:$M$88,7,FALSE)</f>
        <v>130276172</v>
      </c>
      <c r="K71" s="6" t="str">
        <f>+VLOOKUP(B71,'[1]BASE CLIENTE'!$A$2:$M$88,8,FALSE)</f>
        <v>Consuelo Romero</v>
      </c>
      <c r="L71" s="5"/>
      <c r="M71" s="4"/>
    </row>
    <row r="72" spans="1:13" x14ac:dyDescent="0.3">
      <c r="A72" s="4" t="s">
        <v>13</v>
      </c>
      <c r="B72" s="5">
        <v>161004960</v>
      </c>
      <c r="C72" s="5" t="s">
        <v>269</v>
      </c>
      <c r="D72" s="5" t="s">
        <v>270</v>
      </c>
      <c r="E72" s="5" t="s">
        <v>271</v>
      </c>
      <c r="F72" s="4" t="s">
        <v>17</v>
      </c>
      <c r="G72" s="5" t="s">
        <v>783</v>
      </c>
      <c r="H72" s="5" t="s">
        <v>272</v>
      </c>
      <c r="I72" s="4" t="s">
        <v>67</v>
      </c>
      <c r="J72" s="6">
        <f>+VLOOKUP(B72,'[1]BASE CLIENTE'!$A$2:$M$88,7,FALSE)</f>
        <v>167427081</v>
      </c>
      <c r="K72" s="6" t="str">
        <f>+VLOOKUP(B72,'[1]BASE CLIENTE'!$A$2:$M$88,8,FALSE)</f>
        <v>Nathalia Igor</v>
      </c>
      <c r="L72" s="5"/>
      <c r="M72" s="4"/>
    </row>
    <row r="73" spans="1:13" x14ac:dyDescent="0.3">
      <c r="A73" s="4" t="s">
        <v>13</v>
      </c>
      <c r="B73" s="5" t="s">
        <v>273</v>
      </c>
      <c r="C73" s="5" t="s">
        <v>274</v>
      </c>
      <c r="D73" s="5" t="s">
        <v>275</v>
      </c>
      <c r="E73" s="5" t="s">
        <v>276</v>
      </c>
      <c r="F73" s="4" t="s">
        <v>17</v>
      </c>
      <c r="G73" s="5" t="s">
        <v>765</v>
      </c>
      <c r="H73" s="5" t="s">
        <v>277</v>
      </c>
      <c r="I73" s="4" t="s">
        <v>67</v>
      </c>
      <c r="J73" s="6">
        <f>+VLOOKUP(B73,'[1]BASE CLIENTE'!$A$2:$M$88,7,FALSE)</f>
        <v>156015539</v>
      </c>
      <c r="K73" s="6" t="str">
        <f>+VLOOKUP(B73,'[1]BASE CLIENTE'!$A$2:$M$88,8,FALSE)</f>
        <v>Carlos Olguin</v>
      </c>
      <c r="L73" s="5"/>
      <c r="M73" s="4"/>
    </row>
    <row r="74" spans="1:13" x14ac:dyDescent="0.3">
      <c r="A74" s="4" t="s">
        <v>13</v>
      </c>
      <c r="B74" s="5">
        <v>172731309</v>
      </c>
      <c r="C74" s="5" t="s">
        <v>278</v>
      </c>
      <c r="D74" s="5" t="s">
        <v>279</v>
      </c>
      <c r="E74" s="5" t="s">
        <v>280</v>
      </c>
      <c r="F74" s="4" t="s">
        <v>17</v>
      </c>
      <c r="G74" s="5" t="s">
        <v>784</v>
      </c>
      <c r="H74" s="5" t="s">
        <v>281</v>
      </c>
      <c r="I74" s="4" t="s">
        <v>81</v>
      </c>
      <c r="J74" s="6" t="str">
        <f>+VLOOKUP(B74,'[1]BASE CLIENTE'!$A$2:$M$88,7,FALSE)</f>
        <v>10462622K</v>
      </c>
      <c r="K74" s="6" t="str">
        <f>+VLOOKUP(B74,'[1]BASE CLIENTE'!$A$2:$M$88,8,FALSE)</f>
        <v>Luis Rubio</v>
      </c>
      <c r="L74" s="5"/>
      <c r="M74" s="4"/>
    </row>
    <row r="75" spans="1:13" x14ac:dyDescent="0.3">
      <c r="A75" s="4" t="s">
        <v>13</v>
      </c>
      <c r="B75" s="5">
        <v>170859634</v>
      </c>
      <c r="C75" s="5" t="s">
        <v>282</v>
      </c>
      <c r="D75" s="5" t="s">
        <v>283</v>
      </c>
      <c r="E75" s="10" t="s">
        <v>284</v>
      </c>
      <c r="F75" s="4" t="s">
        <v>17</v>
      </c>
      <c r="G75" s="5" t="s">
        <v>776</v>
      </c>
      <c r="H75" s="5" t="s">
        <v>285</v>
      </c>
      <c r="I75" s="4" t="s">
        <v>30</v>
      </c>
      <c r="J75" s="6">
        <f>+VLOOKUP(B75,'[1]BASE CLIENTE'!$A$2:$M$88,7,FALSE)</f>
        <v>130276172</v>
      </c>
      <c r="K75" s="6" t="str">
        <f>+VLOOKUP(B75,'[1]BASE CLIENTE'!$A$2:$M$88,8,FALSE)</f>
        <v>Consuelo Romero</v>
      </c>
      <c r="L75" s="5"/>
      <c r="M75" s="4"/>
    </row>
    <row r="76" spans="1:13" x14ac:dyDescent="0.3">
      <c r="A76" s="4" t="s">
        <v>13</v>
      </c>
      <c r="B76" s="5" t="s">
        <v>286</v>
      </c>
      <c r="C76" s="5" t="s">
        <v>287</v>
      </c>
      <c r="D76" s="5" t="s">
        <v>173</v>
      </c>
      <c r="E76" s="5" t="s">
        <v>288</v>
      </c>
      <c r="F76" s="4" t="s">
        <v>17</v>
      </c>
      <c r="G76" s="5" t="s">
        <v>756</v>
      </c>
      <c r="H76" s="5" t="s">
        <v>18</v>
      </c>
      <c r="I76" s="4" t="s">
        <v>19</v>
      </c>
      <c r="J76" s="6">
        <f>+VLOOKUP(B76,'[1]BASE CLIENTE'!$A$2:$M$88,7,FALSE)</f>
        <v>103741106</v>
      </c>
      <c r="K76" s="6" t="str">
        <f>+VLOOKUP(B76,'[1]BASE CLIENTE'!$A$2:$M$88,8,FALSE)</f>
        <v>Francisco Rojas</v>
      </c>
      <c r="L76" s="5"/>
      <c r="M76" s="4"/>
    </row>
    <row r="77" spans="1:13" x14ac:dyDescent="0.3">
      <c r="A77" s="4" t="s">
        <v>13</v>
      </c>
      <c r="B77" s="11">
        <v>138946908</v>
      </c>
      <c r="C77" s="5" t="s">
        <v>289</v>
      </c>
      <c r="D77" s="5" t="s">
        <v>290</v>
      </c>
      <c r="E77" s="10" t="s">
        <v>291</v>
      </c>
      <c r="F77" s="4" t="s">
        <v>17</v>
      </c>
      <c r="G77" s="5" t="s">
        <v>785</v>
      </c>
      <c r="H77" s="5" t="s">
        <v>292</v>
      </c>
      <c r="I77" s="4" t="s">
        <v>293</v>
      </c>
      <c r="J77" s="6">
        <f>+VLOOKUP(B77,'[1]BASE CLIENTE'!$A$2:$M$88,7,FALSE)</f>
        <v>97120323</v>
      </c>
      <c r="K77" s="6" t="str">
        <f>+VLOOKUP(B77,'[1]BASE CLIENTE'!$A$2:$M$88,8,FALSE)</f>
        <v>Maria Kenesich</v>
      </c>
      <c r="L77" s="5"/>
      <c r="M77" s="4"/>
    </row>
    <row r="78" spans="1:13" x14ac:dyDescent="0.3">
      <c r="A78" s="4" t="s">
        <v>13</v>
      </c>
      <c r="B78" s="5">
        <v>157359940</v>
      </c>
      <c r="C78" s="5" t="s">
        <v>294</v>
      </c>
      <c r="D78" s="5" t="s">
        <v>295</v>
      </c>
      <c r="E78" s="5" t="s">
        <v>296</v>
      </c>
      <c r="F78" s="4" t="s">
        <v>17</v>
      </c>
      <c r="G78" s="5" t="s">
        <v>756</v>
      </c>
      <c r="H78" s="5" t="s">
        <v>18</v>
      </c>
      <c r="I78" s="4" t="s">
        <v>19</v>
      </c>
      <c r="J78" s="6">
        <f>+VLOOKUP(B78,'[1]BASE CLIENTE'!$A$2:$M$88,7,FALSE)</f>
        <v>70377810</v>
      </c>
      <c r="K78" s="6" t="str">
        <f>+VLOOKUP(B78,'[1]BASE CLIENTE'!$A$2:$M$88,8,FALSE)</f>
        <v>Leopoldo Brandenburg</v>
      </c>
      <c r="L78" s="5"/>
      <c r="M78" s="4"/>
    </row>
    <row r="79" spans="1:13" x14ac:dyDescent="0.3">
      <c r="A79" s="4" t="s">
        <v>13</v>
      </c>
      <c r="B79" s="5">
        <v>186376927</v>
      </c>
      <c r="C79" s="5" t="s">
        <v>297</v>
      </c>
      <c r="D79" s="5" t="s">
        <v>298</v>
      </c>
      <c r="E79" s="5" t="s">
        <v>299</v>
      </c>
      <c r="F79" s="4" t="s">
        <v>17</v>
      </c>
      <c r="G79" s="5" t="s">
        <v>615</v>
      </c>
      <c r="H79" s="5" t="s">
        <v>300</v>
      </c>
      <c r="I79" s="4" t="s">
        <v>81</v>
      </c>
      <c r="J79" s="6">
        <f>+VLOOKUP(B79,'[1]BASE CLIENTE'!$A$2:$M$88,7,FALSE)</f>
        <v>130276172</v>
      </c>
      <c r="K79" s="6" t="str">
        <f>+VLOOKUP(B79,'[1]BASE CLIENTE'!$A$2:$M$88,8,FALSE)</f>
        <v>Consuelo Romero</v>
      </c>
      <c r="L79" s="5"/>
      <c r="M79" s="4"/>
    </row>
    <row r="80" spans="1:13" x14ac:dyDescent="0.3">
      <c r="A80" s="4" t="s">
        <v>13</v>
      </c>
      <c r="B80" s="5">
        <v>155197633</v>
      </c>
      <c r="C80" s="5" t="s">
        <v>301</v>
      </c>
      <c r="D80" s="5" t="s">
        <v>270</v>
      </c>
      <c r="E80" s="5" t="s">
        <v>302</v>
      </c>
      <c r="F80" s="4" t="s">
        <v>17</v>
      </c>
      <c r="G80" s="5" t="s">
        <v>786</v>
      </c>
      <c r="H80" s="5" t="s">
        <v>303</v>
      </c>
      <c r="I80" s="4" t="s">
        <v>19</v>
      </c>
      <c r="J80" s="6" t="str">
        <f>+VLOOKUP(B80,'[1]BASE CLIENTE'!$A$2:$M$88,7,FALSE)</f>
        <v>9970747K</v>
      </c>
      <c r="K80" s="6" t="str">
        <f>+VLOOKUP(B80,'[1]BASE CLIENTE'!$A$2:$M$88,8,FALSE)</f>
        <v>Arnaldo Castillo</v>
      </c>
      <c r="L80" s="5"/>
      <c r="M80" s="4"/>
    </row>
    <row r="81" spans="1:13" x14ac:dyDescent="0.3">
      <c r="A81" s="4" t="s">
        <v>13</v>
      </c>
      <c r="B81" s="5">
        <v>258624734</v>
      </c>
      <c r="C81" s="5" t="s">
        <v>304</v>
      </c>
      <c r="D81" s="5" t="s">
        <v>305</v>
      </c>
      <c r="E81" s="5" t="s">
        <v>306</v>
      </c>
      <c r="F81" s="4" t="s">
        <v>17</v>
      </c>
      <c r="G81" s="5" t="s">
        <v>756</v>
      </c>
      <c r="H81" s="5" t="s">
        <v>18</v>
      </c>
      <c r="I81" s="4" t="s">
        <v>19</v>
      </c>
      <c r="J81" s="6">
        <f>+VLOOKUP(B81,'[1]BASE CLIENTE'!$A$2:$M$88,7,FALSE)</f>
        <v>136574124</v>
      </c>
      <c r="K81" s="6" t="str">
        <f>+VLOOKUP(B81,'[1]BASE CLIENTE'!$A$2:$M$88,8,FALSE)</f>
        <v>Juan Pablo Pizarro</v>
      </c>
      <c r="L81" s="5"/>
      <c r="M81" s="4"/>
    </row>
    <row r="82" spans="1:13" x14ac:dyDescent="0.3">
      <c r="A82" s="4" t="s">
        <v>13</v>
      </c>
      <c r="B82" s="5">
        <v>260709143</v>
      </c>
      <c r="C82" s="5" t="s">
        <v>307</v>
      </c>
      <c r="D82" s="5" t="s">
        <v>308</v>
      </c>
      <c r="E82" s="5" t="s">
        <v>309</v>
      </c>
      <c r="F82" s="4" t="s">
        <v>17</v>
      </c>
      <c r="G82" s="5" t="s">
        <v>786</v>
      </c>
      <c r="H82" s="5" t="s">
        <v>303</v>
      </c>
      <c r="I82" s="4" t="s">
        <v>19</v>
      </c>
      <c r="J82" s="6">
        <f>+VLOOKUP(B82,'[1]BASE CLIENTE'!$A$2:$M$88,7,FALSE)</f>
        <v>70377810</v>
      </c>
      <c r="K82" s="6" t="str">
        <f>+VLOOKUP(B82,'[1]BASE CLIENTE'!$A$2:$M$88,8,FALSE)</f>
        <v>Leopoldo Brandenburg</v>
      </c>
      <c r="L82" s="5"/>
      <c r="M82" s="4"/>
    </row>
    <row r="83" spans="1:13" x14ac:dyDescent="0.3">
      <c r="A83" s="4" t="s">
        <v>13</v>
      </c>
      <c r="B83" s="5">
        <v>179643634</v>
      </c>
      <c r="C83" s="5" t="s">
        <v>310</v>
      </c>
      <c r="D83" s="5" t="s">
        <v>311</v>
      </c>
      <c r="E83" s="5" t="s">
        <v>312</v>
      </c>
      <c r="F83" s="4" t="s">
        <v>17</v>
      </c>
      <c r="G83" s="5" t="s">
        <v>787</v>
      </c>
      <c r="H83" s="5" t="s">
        <v>313</v>
      </c>
      <c r="I83" s="4" t="s">
        <v>30</v>
      </c>
      <c r="J83" s="6">
        <f>+VLOOKUP(B83,'[1]BASE CLIENTE'!$A$2:$M$88,7,FALSE)</f>
        <v>54366043</v>
      </c>
      <c r="K83" s="6" t="str">
        <f>+VLOOKUP(B83,'[1]BASE CLIENTE'!$A$2:$M$88,8,FALSE)</f>
        <v>Glauco Aracena</v>
      </c>
      <c r="L83" s="5"/>
      <c r="M83" s="4"/>
    </row>
    <row r="84" spans="1:13" x14ac:dyDescent="0.3">
      <c r="A84" s="4" t="s">
        <v>13</v>
      </c>
      <c r="B84" s="5">
        <v>259363608</v>
      </c>
      <c r="C84" s="5" t="s">
        <v>314</v>
      </c>
      <c r="D84" s="5" t="s">
        <v>315</v>
      </c>
      <c r="E84" s="5" t="s">
        <v>316</v>
      </c>
      <c r="F84" s="4" t="s">
        <v>17</v>
      </c>
      <c r="G84" s="5" t="s">
        <v>756</v>
      </c>
      <c r="H84" s="5" t="s">
        <v>18</v>
      </c>
      <c r="I84" s="4" t="s">
        <v>19</v>
      </c>
      <c r="J84" s="6">
        <f>+VLOOKUP(B84,'[1]BASE CLIENTE'!$A$2:$M$88,7,FALSE)</f>
        <v>136574124</v>
      </c>
      <c r="K84" s="6" t="str">
        <f>+VLOOKUP(B84,'[1]BASE CLIENTE'!$A$2:$M$88,8,FALSE)</f>
        <v>Juan Pablo Pizarro</v>
      </c>
      <c r="L84" s="5"/>
      <c r="M84" s="4"/>
    </row>
    <row r="85" spans="1:13" x14ac:dyDescent="0.3">
      <c r="A85" s="4" t="s">
        <v>13</v>
      </c>
      <c r="B85" s="5">
        <v>82950516</v>
      </c>
      <c r="C85" s="5" t="s">
        <v>317</v>
      </c>
      <c r="D85" s="5" t="s">
        <v>318</v>
      </c>
      <c r="E85" s="5" t="s">
        <v>319</v>
      </c>
      <c r="F85" s="4" t="s">
        <v>17</v>
      </c>
      <c r="G85" s="5" t="s">
        <v>756</v>
      </c>
      <c r="H85" s="5" t="s">
        <v>18</v>
      </c>
      <c r="I85" s="4" t="s">
        <v>19</v>
      </c>
      <c r="J85" s="6">
        <f>+VLOOKUP(B85,'[1]BASE CLIENTE'!$A$2:$M$88,7,FALSE)</f>
        <v>103741106</v>
      </c>
      <c r="K85" s="6" t="str">
        <f>+VLOOKUP(B85,'[1]BASE CLIENTE'!$A$2:$M$88,8,FALSE)</f>
        <v>Francisco Rojas</v>
      </c>
      <c r="L85" s="5"/>
      <c r="M85" s="4"/>
    </row>
    <row r="86" spans="1:13" x14ac:dyDescent="0.3">
      <c r="A86" s="4" t="s">
        <v>13</v>
      </c>
      <c r="B86" s="5">
        <v>141302485</v>
      </c>
      <c r="C86" s="5" t="s">
        <v>320</v>
      </c>
      <c r="D86" s="5" t="s">
        <v>321</v>
      </c>
      <c r="E86" s="5" t="s">
        <v>322</v>
      </c>
      <c r="F86" s="4" t="s">
        <v>17</v>
      </c>
      <c r="G86" s="5" t="s">
        <v>756</v>
      </c>
      <c r="H86" s="5" t="s">
        <v>18</v>
      </c>
      <c r="I86" s="4" t="s">
        <v>19</v>
      </c>
      <c r="J86" s="6">
        <f>+VLOOKUP(B86,'[1]BASE CLIENTE'!$A$2:$M$88,7,FALSE)</f>
        <v>103741106</v>
      </c>
      <c r="K86" s="6" t="str">
        <f>+VLOOKUP(B86,'[1]BASE CLIENTE'!$A$2:$M$88,8,FALSE)</f>
        <v>Francisco Rojas</v>
      </c>
      <c r="L86" s="5"/>
      <c r="M86" s="4"/>
    </row>
    <row r="87" spans="1:13" x14ac:dyDescent="0.3">
      <c r="A87" s="4" t="s">
        <v>13</v>
      </c>
      <c r="B87" s="5" t="s">
        <v>323</v>
      </c>
      <c r="C87" s="5" t="s">
        <v>324</v>
      </c>
      <c r="D87" s="5" t="s">
        <v>325</v>
      </c>
      <c r="E87" s="5" t="s">
        <v>326</v>
      </c>
      <c r="F87" s="4" t="s">
        <v>17</v>
      </c>
      <c r="G87" s="5" t="s">
        <v>764</v>
      </c>
      <c r="H87" s="5" t="s">
        <v>77</v>
      </c>
      <c r="I87" s="4" t="s">
        <v>47</v>
      </c>
      <c r="J87" s="6">
        <f>+VLOOKUP(B87,'[1]BASE CLIENTE'!$A$2:$M$88,7,FALSE)</f>
        <v>139338243</v>
      </c>
      <c r="K87" s="6" t="str">
        <f>+VLOOKUP(B87,'[1]BASE CLIENTE'!$A$2:$M$88,8,FALSE)</f>
        <v>Jose Luis Otarola</v>
      </c>
      <c r="L87" s="5"/>
      <c r="M87" s="4"/>
    </row>
    <row r="88" spans="1:13" x14ac:dyDescent="0.3">
      <c r="A88" s="4"/>
      <c r="B88" s="5"/>
      <c r="C88" s="5"/>
      <c r="D88" s="5"/>
      <c r="E88" s="5"/>
      <c r="F88" s="4"/>
      <c r="G88" s="4"/>
      <c r="H88" s="4"/>
      <c r="I88" s="4"/>
      <c r="J88" s="6"/>
      <c r="K88" s="4"/>
      <c r="L88" s="4"/>
      <c r="M88" s="4"/>
    </row>
  </sheetData>
  <conditionalFormatting sqref="B2:B19 B21:B28 B30:B51 B53:B76 B78:B88">
    <cfRule type="expression" dxfId="29" priority="24">
      <formula>CELL("DIRECCION")=ADDRESS(ROW(),COLUMN())</formula>
    </cfRule>
  </conditionalFormatting>
  <conditionalFormatting sqref="C2:D88">
    <cfRule type="expression" dxfId="28" priority="23">
      <formula>CELL("DIRECCION")=ADDRESS(ROW(),COLUMN())</formula>
    </cfRule>
  </conditionalFormatting>
  <conditionalFormatting sqref="E2:E88">
    <cfRule type="expression" dxfId="27" priority="22">
      <formula>CELL("DIRECCION")=ADDRESS(ROW(),COLUMN())</formula>
    </cfRule>
  </conditionalFormatting>
  <conditionalFormatting sqref="H2:H33">
    <cfRule type="expression" dxfId="26" priority="21">
      <formula>CELL("DIRECCION")=ADDRESS(ROW(),COLUMN())</formula>
    </cfRule>
  </conditionalFormatting>
  <conditionalFormatting sqref="H34:H87">
    <cfRule type="expression" dxfId="25" priority="20">
      <formula>CELL("DIRECCION")=ADDRESS(ROW(),COLUMN())</formula>
    </cfRule>
  </conditionalFormatting>
  <conditionalFormatting sqref="G2:G33">
    <cfRule type="expression" dxfId="24" priority="19">
      <formula>CELL("DIRECCION")=ADDRESS(ROW(),COLUMN())</formula>
    </cfRule>
  </conditionalFormatting>
  <conditionalFormatting sqref="G34:G87">
    <cfRule type="expression" dxfId="23" priority="18">
      <formula>CELL("DIRECCION")=ADDRESS(ROW(),COLUMN())</formula>
    </cfRule>
  </conditionalFormatting>
  <conditionalFormatting sqref="J2:J33 J35:J88">
    <cfRule type="expression" dxfId="22" priority="17">
      <formula>CELL("DIRECCION")=ADDRESS(ROW(),COLUMN())</formula>
    </cfRule>
  </conditionalFormatting>
  <conditionalFormatting sqref="L2:L4 L32:L33 L6:L7 L10:L13 L15:L28 L39:L44 L47:L68 L75:L87">
    <cfRule type="expression" dxfId="21" priority="16">
      <formula>CELL("DIRECCION")=ADDRESS(ROW(),COLUMN())</formula>
    </cfRule>
  </conditionalFormatting>
  <conditionalFormatting sqref="L30">
    <cfRule type="expression" dxfId="20" priority="15">
      <formula>CELL("DIRECCION")=ADDRESS(ROW(),COLUMN())</formula>
    </cfRule>
  </conditionalFormatting>
  <conditionalFormatting sqref="L35">
    <cfRule type="expression" dxfId="19" priority="14">
      <formula>CELL("DIRECCION")=ADDRESS(ROW(),COLUMN())</formula>
    </cfRule>
  </conditionalFormatting>
  <conditionalFormatting sqref="L36">
    <cfRule type="expression" dxfId="18" priority="13">
      <formula>CELL("DIRECCION")=ADDRESS(ROW(),COLUMN())</formula>
    </cfRule>
  </conditionalFormatting>
  <conditionalFormatting sqref="L38">
    <cfRule type="expression" dxfId="17" priority="12">
      <formula>CELL("DIRECCION")=ADDRESS(ROW(),COLUMN())</formula>
    </cfRule>
  </conditionalFormatting>
  <conditionalFormatting sqref="L70">
    <cfRule type="expression" dxfId="16" priority="11">
      <formula>CELL("DIRECCION")=ADDRESS(ROW(),COLUMN())</formula>
    </cfRule>
  </conditionalFormatting>
  <conditionalFormatting sqref="L71">
    <cfRule type="expression" dxfId="15" priority="10">
      <formula>CELL("DIRECCION")=ADDRESS(ROW(),COLUMN())</formula>
    </cfRule>
  </conditionalFormatting>
  <conditionalFormatting sqref="L72">
    <cfRule type="expression" dxfId="14" priority="9">
      <formula>CELL("DIRECCION")=ADDRESS(ROW(),COLUMN())</formula>
    </cfRule>
  </conditionalFormatting>
  <conditionalFormatting sqref="L73">
    <cfRule type="expression" dxfId="13" priority="8">
      <formula>CELL("DIRECCION")=ADDRESS(ROW(),COLUMN())</formula>
    </cfRule>
  </conditionalFormatting>
  <conditionalFormatting sqref="L74">
    <cfRule type="expression" dxfId="12" priority="7">
      <formula>CELL("DIRECCION")=ADDRESS(ROW(),COLUMN())</formula>
    </cfRule>
  </conditionalFormatting>
  <conditionalFormatting sqref="L14">
    <cfRule type="expression" dxfId="11" priority="6">
      <formula>CELL("DIRECCION")=ADDRESS(ROW(),COLUMN())</formula>
    </cfRule>
  </conditionalFormatting>
  <conditionalFormatting sqref="J34">
    <cfRule type="expression" dxfId="10" priority="5">
      <formula>CELL("DIRECCION")=ADDRESS(ROW(),COLUMN())</formula>
    </cfRule>
  </conditionalFormatting>
  <conditionalFormatting sqref="B20">
    <cfRule type="expression" dxfId="9" priority="4">
      <formula>CELL("DIRECCION")=ADDRESS(ROW(),COLUMN())</formula>
    </cfRule>
  </conditionalFormatting>
  <conditionalFormatting sqref="B29">
    <cfRule type="expression" dxfId="8" priority="3">
      <formula>CELL("DIRECCION")=ADDRESS(ROW(),COLUMN())</formula>
    </cfRule>
  </conditionalFormatting>
  <conditionalFormatting sqref="K2:K87">
    <cfRule type="expression" dxfId="7" priority="2">
      <formula>CELL("DIRECCION")=ADDRESS(ROW(),COLUMN())</formula>
    </cfRule>
  </conditionalFormatting>
  <conditionalFormatting sqref="B78:B88 B2:B76">
    <cfRule type="duplicateValues" dxfId="6" priority="1"/>
  </conditionalFormatting>
  <hyperlinks>
    <hyperlink ref="E43" r:id="rId1" display="mailto:KALAMOS@AXON-PHARMA.COM" xr:uid="{974F0003-7E05-4908-8113-03AB298F1257}"/>
    <hyperlink ref="E39" r:id="rId2" xr:uid="{A9B38BE5-1FA2-42D8-AD35-BB351DD59E8C}"/>
    <hyperlink ref="E50" r:id="rId3" xr:uid="{9BD36DC9-B5CB-437E-8CE6-80383AFAB162}"/>
    <hyperlink ref="E51" r:id="rId4" xr:uid="{D71BD9C0-B606-4F0E-9FB7-6BEA17520B12}"/>
    <hyperlink ref="E52" r:id="rId5" xr:uid="{1C656C43-51FC-42B9-8702-D97631640E5C}"/>
    <hyperlink ref="E53" r:id="rId6" xr:uid="{41E97F3A-B7E7-4755-BA0B-3DAA50FAD1AC}"/>
    <hyperlink ref="E54" r:id="rId7" xr:uid="{7A7A7720-667E-419D-BF3A-1134367C5BC3}"/>
    <hyperlink ref="E55" r:id="rId8" xr:uid="{E4D7A780-A58C-4C06-8F3E-A121D570E211}"/>
    <hyperlink ref="E57" r:id="rId9" xr:uid="{476C2978-3A23-4610-956F-6DF08541DEB6}"/>
    <hyperlink ref="E56" r:id="rId10" xr:uid="{AE1ADCA8-6A5E-46BC-8082-936E06D7B99A}"/>
    <hyperlink ref="E58" r:id="rId11" xr:uid="{77CD9E41-2458-4E9C-B004-3BD9185B0DF1}"/>
    <hyperlink ref="E59" r:id="rId12" xr:uid="{941F8F1A-7802-499A-8115-7EA108180FB6}"/>
    <hyperlink ref="E61" r:id="rId13" xr:uid="{0EDA9EA6-A67E-453E-AD77-14E3959C6154}"/>
    <hyperlink ref="E60" r:id="rId14" xr:uid="{D924CCAC-5C0B-40DC-87F3-2BF40D17A16E}"/>
    <hyperlink ref="E62" r:id="rId15" xr:uid="{1FC02C67-4B0F-4BCB-9EC2-E0AC10E9E31A}"/>
    <hyperlink ref="E63" r:id="rId16" xr:uid="{D11FBB8E-1A5F-4E95-9B83-F9DBE9E7F690}"/>
    <hyperlink ref="E64" r:id="rId17" xr:uid="{D701C279-12A1-4818-A932-46E57CE89373}"/>
    <hyperlink ref="E65" r:id="rId18" xr:uid="{6D31F88C-C40C-44D3-BAA2-7BD682D8C699}"/>
    <hyperlink ref="E66" r:id="rId19" xr:uid="{B82E2687-390A-4B95-93BD-8FD91EBE276C}"/>
    <hyperlink ref="E67" r:id="rId20" xr:uid="{ACB3375E-CA08-4D2A-B84E-0D08ABE8843D}"/>
    <hyperlink ref="E68" r:id="rId21" xr:uid="{C22EB205-957E-43AF-8143-873726636C6C}"/>
    <hyperlink ref="E69" r:id="rId22" xr:uid="{C1D8A9E0-0AC2-4853-ABC4-A3A5F400F46F}"/>
    <hyperlink ref="E70" r:id="rId23" xr:uid="{BDCFECD1-6F9E-4C9C-991F-9D047A7110A6}"/>
    <hyperlink ref="E71" r:id="rId24" xr:uid="{3915087A-55D4-4DE8-9A5F-E9ABB51E195E}"/>
    <hyperlink ref="E73" r:id="rId25" xr:uid="{5BCDAB5B-66DE-471C-B65A-9FE5AEEE4CB2}"/>
    <hyperlink ref="E72" r:id="rId26" xr:uid="{5140C59A-FCD9-4714-AD35-B3DAAD26A4A9}"/>
    <hyperlink ref="E74" r:id="rId27" xr:uid="{EF776B0F-7AFD-4DDC-83F2-4D7D8EF225D8}"/>
    <hyperlink ref="E77" r:id="rId28" xr:uid="{6FF73D11-6DE6-4553-8E4B-DCE4DF5E40B3}"/>
    <hyperlink ref="E76" r:id="rId29" xr:uid="{A4A9F406-87D6-47E4-9E31-5D684362AB4E}"/>
    <hyperlink ref="E75" r:id="rId30" xr:uid="{18AD52A1-5944-464E-BBC0-C53286B1D892}"/>
    <hyperlink ref="E78" r:id="rId31" xr:uid="{DCB2FE17-7E6F-4F9F-87DF-2344C8232D18}"/>
    <hyperlink ref="E84" r:id="rId32" xr:uid="{D16DE754-51D9-453C-82B3-2ED83D978A38}"/>
    <hyperlink ref="E83" r:id="rId33" xr:uid="{CEEECB1B-2F28-4E04-AEBA-D2FF3D48392D}"/>
    <hyperlink ref="E85" r:id="rId34" xr:uid="{055755A7-9DE3-44F9-A76C-A6EAD5D9B5FC}"/>
    <hyperlink ref="E86" r:id="rId35" xr:uid="{081622A1-7373-44FB-AB25-FDC92E583AEC}"/>
    <hyperlink ref="E87" r:id="rId36" xr:uid="{5744FACF-CA2A-4C94-B2B0-9D3DBDB0A0A2}"/>
  </hyperlinks>
  <pageMargins left="0.7" right="0.7" top="0.75" bottom="0.75" header="0.3" footer="0.3"/>
  <pageSetup orientation="portrait" verticalDpi="0" r:id="rId37"/>
  <legacyDrawing r:id="rId38"/>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M88"/>
  <sheetViews>
    <sheetView topLeftCell="F1" workbookViewId="0">
      <selection activeCell="J89" sqref="J89"/>
    </sheetView>
  </sheetViews>
  <sheetFormatPr baseColWidth="10" defaultColWidth="11.453125" defaultRowHeight="12" x14ac:dyDescent="0.3"/>
  <cols>
    <col min="1" max="1" width="19.54296875" style="2" customWidth="1"/>
    <col min="2" max="2" width="21.81640625" style="3" customWidth="1"/>
    <col min="3" max="3" width="22.81640625" style="3" customWidth="1"/>
    <col min="4" max="8" width="21.81640625" style="3" customWidth="1"/>
    <col min="9" max="9" width="24.1796875" style="3" customWidth="1"/>
    <col min="10" max="10" width="21.81640625" style="3" customWidth="1"/>
    <col min="11" max="13" width="17.54296875" style="3" customWidth="1"/>
    <col min="14" max="16384" width="11.453125" style="2"/>
  </cols>
  <sheetData>
    <row r="1" spans="1:13" x14ac:dyDescent="0.3">
      <c r="A1" s="1" t="s">
        <v>6</v>
      </c>
      <c r="B1" s="1" t="s">
        <v>11</v>
      </c>
      <c r="C1" s="1" t="s">
        <v>0</v>
      </c>
      <c r="D1" s="1" t="s">
        <v>1</v>
      </c>
      <c r="E1" s="1" t="s">
        <v>2</v>
      </c>
      <c r="F1" s="1" t="s">
        <v>3</v>
      </c>
      <c r="G1" s="1" t="s">
        <v>4</v>
      </c>
      <c r="H1" s="1" t="s">
        <v>5</v>
      </c>
      <c r="I1" s="1" t="s">
        <v>10</v>
      </c>
      <c r="J1" s="1" t="s">
        <v>12</v>
      </c>
      <c r="K1" s="1" t="s">
        <v>7</v>
      </c>
      <c r="L1" s="1" t="s">
        <v>8</v>
      </c>
      <c r="M1" s="1" t="s">
        <v>9</v>
      </c>
    </row>
    <row r="2" spans="1:13" hidden="1" x14ac:dyDescent="0.3">
      <c r="A2" s="4" t="s">
        <v>13</v>
      </c>
      <c r="B2" s="5">
        <v>133686851</v>
      </c>
      <c r="C2" s="5" t="s">
        <v>14</v>
      </c>
      <c r="D2" s="5" t="s">
        <v>15</v>
      </c>
      <c r="E2" s="6" t="s">
        <v>16</v>
      </c>
      <c r="F2" s="4" t="s">
        <v>17</v>
      </c>
      <c r="G2" s="5"/>
      <c r="H2" s="5" t="s">
        <v>18</v>
      </c>
      <c r="I2" s="4" t="s">
        <v>19</v>
      </c>
      <c r="J2" s="6">
        <f>+VLOOKUP(B2,'[1]BASE CLIENTE'!$A$2:$M$88,7,FALSE)</f>
        <v>136574124</v>
      </c>
      <c r="K2" s="6" t="str">
        <f>+VLOOKUP(B2,'[1]BASE CLIENTE'!$A$2:$M$88,8,FALSE)</f>
        <v>Juan Pablo Pizarro</v>
      </c>
      <c r="L2" s="5"/>
      <c r="M2" s="4"/>
    </row>
    <row r="3" spans="1:13" hidden="1" x14ac:dyDescent="0.3">
      <c r="A3" s="4" t="s">
        <v>13</v>
      </c>
      <c r="B3" s="5">
        <v>136857053</v>
      </c>
      <c r="C3" s="5" t="s">
        <v>20</v>
      </c>
      <c r="D3" s="5" t="s">
        <v>21</v>
      </c>
      <c r="E3" s="6" t="s">
        <v>22</v>
      </c>
      <c r="F3" s="4" t="s">
        <v>17</v>
      </c>
      <c r="G3" s="5"/>
      <c r="H3" s="5" t="s">
        <v>18</v>
      </c>
      <c r="I3" s="4" t="s">
        <v>19</v>
      </c>
      <c r="J3" s="6">
        <f>+VLOOKUP(B3,'[1]BASE CLIENTE'!$A$2:$M$88,7,FALSE)</f>
        <v>103741106</v>
      </c>
      <c r="K3" s="6" t="str">
        <f>+VLOOKUP(B3,'[1]BASE CLIENTE'!$A$2:$M$88,8,FALSE)</f>
        <v>Francisco Rojas</v>
      </c>
      <c r="L3" s="5"/>
      <c r="M3" s="4"/>
    </row>
    <row r="4" spans="1:13" hidden="1" x14ac:dyDescent="0.3">
      <c r="A4" s="4" t="s">
        <v>13</v>
      </c>
      <c r="B4" s="5">
        <v>166243394</v>
      </c>
      <c r="C4" s="5" t="s">
        <v>23</v>
      </c>
      <c r="D4" s="5" t="s">
        <v>24</v>
      </c>
      <c r="E4" s="6" t="s">
        <v>25</v>
      </c>
      <c r="F4" s="4" t="s">
        <v>17</v>
      </c>
      <c r="G4" s="5"/>
      <c r="H4" s="5" t="s">
        <v>18</v>
      </c>
      <c r="I4" s="4" t="s">
        <v>19</v>
      </c>
      <c r="J4" s="6">
        <f>+VLOOKUP(B4,'[1]BASE CLIENTE'!$A$2:$M$88,7,FALSE)</f>
        <v>136574124</v>
      </c>
      <c r="K4" s="6" t="str">
        <f>+VLOOKUP(B4,'[1]BASE CLIENTE'!$A$2:$M$88,8,FALSE)</f>
        <v>Juan Pablo Pizarro</v>
      </c>
      <c r="L4" s="5"/>
      <c r="M4" s="4"/>
    </row>
    <row r="5" spans="1:13" hidden="1" x14ac:dyDescent="0.3">
      <c r="A5" s="4" t="s">
        <v>13</v>
      </c>
      <c r="B5" s="5">
        <v>157652176</v>
      </c>
      <c r="C5" s="5" t="s">
        <v>26</v>
      </c>
      <c r="D5" s="5" t="s">
        <v>27</v>
      </c>
      <c r="E5" s="6" t="s">
        <v>28</v>
      </c>
      <c r="F5" s="4" t="s">
        <v>17</v>
      </c>
      <c r="G5" s="5"/>
      <c r="H5" s="5" t="s">
        <v>29</v>
      </c>
      <c r="I5" s="4" t="s">
        <v>30</v>
      </c>
      <c r="J5" s="6">
        <f>+VLOOKUP(B5,'[1]BASE CLIENTE'!$A$2:$M$88,7,FALSE)</f>
        <v>134917695</v>
      </c>
      <c r="K5" s="6" t="str">
        <f>+VLOOKUP(B5,'[1]BASE CLIENTE'!$A$2:$M$88,8,FALSE)</f>
        <v>Alex Carreño</v>
      </c>
      <c r="L5" s="4"/>
      <c r="M5" s="4"/>
    </row>
    <row r="6" spans="1:13" hidden="1" x14ac:dyDescent="0.3">
      <c r="A6" s="4" t="s">
        <v>13</v>
      </c>
      <c r="B6" s="5">
        <v>158992833</v>
      </c>
      <c r="C6" s="5" t="s">
        <v>31</v>
      </c>
      <c r="D6" s="5" t="s">
        <v>32</v>
      </c>
      <c r="E6" s="6" t="s">
        <v>33</v>
      </c>
      <c r="F6" s="4" t="s">
        <v>17</v>
      </c>
      <c r="G6" s="5"/>
      <c r="H6" s="5" t="s">
        <v>18</v>
      </c>
      <c r="I6" s="4" t="s">
        <v>19</v>
      </c>
      <c r="J6" s="6">
        <f>+VLOOKUP(B6,'[1]BASE CLIENTE'!$A$2:$M$88,7,FALSE)</f>
        <v>103741106</v>
      </c>
      <c r="K6" s="6" t="str">
        <f>+VLOOKUP(B6,'[1]BASE CLIENTE'!$A$2:$M$88,8,FALSE)</f>
        <v>Francisco Rojas</v>
      </c>
      <c r="L6" s="5"/>
      <c r="M6" s="4"/>
    </row>
    <row r="7" spans="1:13" x14ac:dyDescent="0.3">
      <c r="A7" s="4" t="s">
        <v>13</v>
      </c>
      <c r="B7" s="5">
        <v>160746386</v>
      </c>
      <c r="C7" s="5" t="s">
        <v>34</v>
      </c>
      <c r="D7" s="5" t="s">
        <v>35</v>
      </c>
      <c r="E7" s="6" t="s">
        <v>36</v>
      </c>
      <c r="F7" s="4" t="s">
        <v>17</v>
      </c>
      <c r="G7" s="5"/>
      <c r="H7" s="5" t="s">
        <v>37</v>
      </c>
      <c r="I7" s="4" t="s">
        <v>38</v>
      </c>
      <c r="J7" s="5">
        <v>118295633</v>
      </c>
      <c r="K7" s="6" t="str">
        <f>+VLOOKUP(B7,'[1]BASE CLIENTE'!$A$2:$M$88,8,FALSE)</f>
        <v>Maria Kenesich</v>
      </c>
      <c r="L7" s="5"/>
      <c r="M7" s="4"/>
    </row>
    <row r="8" spans="1:13" hidden="1" x14ac:dyDescent="0.3">
      <c r="A8" s="4" t="s">
        <v>13</v>
      </c>
      <c r="B8" s="5">
        <v>118295633</v>
      </c>
      <c r="C8" s="5" t="s">
        <v>39</v>
      </c>
      <c r="D8" s="5" t="s">
        <v>40</v>
      </c>
      <c r="E8" s="6" t="s">
        <v>41</v>
      </c>
      <c r="F8" s="4" t="s">
        <v>17</v>
      </c>
      <c r="G8" s="5"/>
      <c r="H8" s="5" t="s">
        <v>42</v>
      </c>
      <c r="I8" s="4" t="s">
        <v>30</v>
      </c>
      <c r="J8" s="6">
        <f>+VLOOKUP(B8,'[1]BASE CLIENTE'!$A$2:$M$88,7,FALSE)</f>
        <v>134917695</v>
      </c>
      <c r="K8" s="6" t="str">
        <f>+VLOOKUP(B8,'[1]BASE CLIENTE'!$A$2:$M$88,8,FALSE)</f>
        <v>Alex Carreño</v>
      </c>
      <c r="L8" s="4"/>
      <c r="M8" s="4"/>
    </row>
    <row r="9" spans="1:13" hidden="1" x14ac:dyDescent="0.3">
      <c r="A9" s="4" t="s">
        <v>13</v>
      </c>
      <c r="B9" s="5">
        <v>139338243</v>
      </c>
      <c r="C9" s="5" t="s">
        <v>43</v>
      </c>
      <c r="D9" s="5" t="s">
        <v>44</v>
      </c>
      <c r="E9" s="6" t="s">
        <v>45</v>
      </c>
      <c r="F9" s="4" t="s">
        <v>17</v>
      </c>
      <c r="G9" s="5"/>
      <c r="H9" s="5" t="s">
        <v>46</v>
      </c>
      <c r="I9" s="4" t="s">
        <v>47</v>
      </c>
      <c r="J9" s="6">
        <f>+VLOOKUP(B9,'[1]BASE CLIENTE'!$A$2:$M$88,7,FALSE)</f>
        <v>134917695</v>
      </c>
      <c r="K9" s="6" t="str">
        <f>+VLOOKUP(B9,'[1]BASE CLIENTE'!$A$2:$M$88,8,FALSE)</f>
        <v>Alex Carreño</v>
      </c>
      <c r="L9" s="4"/>
      <c r="M9" s="4"/>
    </row>
    <row r="10" spans="1:13" hidden="1" x14ac:dyDescent="0.3">
      <c r="A10" s="4" t="s">
        <v>13</v>
      </c>
      <c r="B10" s="5">
        <v>137569116</v>
      </c>
      <c r="C10" s="5" t="s">
        <v>48</v>
      </c>
      <c r="D10" s="5" t="s">
        <v>49</v>
      </c>
      <c r="E10" s="6" t="s">
        <v>50</v>
      </c>
      <c r="F10" s="4" t="s">
        <v>17</v>
      </c>
      <c r="G10" s="5"/>
      <c r="H10" s="5" t="s">
        <v>18</v>
      </c>
      <c r="I10" s="4" t="s">
        <v>19</v>
      </c>
      <c r="J10" s="6">
        <f>+VLOOKUP(B10,'[1]BASE CLIENTE'!$A$2:$M$88,7,FALSE)</f>
        <v>70377810</v>
      </c>
      <c r="K10" s="6" t="str">
        <f>+VLOOKUP(B10,'[1]BASE CLIENTE'!$A$2:$M$88,8,FALSE)</f>
        <v>Leopoldo Brandenburg</v>
      </c>
      <c r="L10" s="5"/>
      <c r="M10" s="4"/>
    </row>
    <row r="11" spans="1:13" hidden="1" x14ac:dyDescent="0.3">
      <c r="A11" s="4" t="s">
        <v>13</v>
      </c>
      <c r="B11" s="5">
        <v>132049602</v>
      </c>
      <c r="C11" s="5" t="s">
        <v>51</v>
      </c>
      <c r="D11" s="5" t="s">
        <v>52</v>
      </c>
      <c r="E11" s="6" t="s">
        <v>53</v>
      </c>
      <c r="F11" s="4" t="s">
        <v>17</v>
      </c>
      <c r="G11" s="5"/>
      <c r="H11" s="5" t="s">
        <v>54</v>
      </c>
      <c r="I11" s="4" t="s">
        <v>38</v>
      </c>
      <c r="J11" s="6">
        <f>+VLOOKUP(B11,'[1]BASE CLIENTE'!$A$2:$M$88,7,FALSE)</f>
        <v>73010977</v>
      </c>
      <c r="K11" s="6" t="str">
        <f>+VLOOKUP(B11,'[1]BASE CLIENTE'!$A$2:$M$88,8,FALSE)</f>
        <v>Luis Sottovia</v>
      </c>
      <c r="L11" s="5"/>
      <c r="M11" s="4"/>
    </row>
    <row r="12" spans="1:13" hidden="1" x14ac:dyDescent="0.3">
      <c r="A12" s="4" t="s">
        <v>13</v>
      </c>
      <c r="B12" s="5">
        <v>146319955</v>
      </c>
      <c r="C12" s="5" t="s">
        <v>55</v>
      </c>
      <c r="D12" s="5" t="s">
        <v>56</v>
      </c>
      <c r="E12" s="6" t="s">
        <v>57</v>
      </c>
      <c r="F12" s="4" t="s">
        <v>17</v>
      </c>
      <c r="G12" s="5"/>
      <c r="H12" s="5" t="s">
        <v>58</v>
      </c>
      <c r="I12" s="4" t="s">
        <v>59</v>
      </c>
      <c r="J12" s="6">
        <f>+VLOOKUP(B12,'[1]BASE CLIENTE'!$A$2:$M$88,7,FALSE)</f>
        <v>130276172</v>
      </c>
      <c r="K12" s="6" t="str">
        <f>+VLOOKUP(B12,'[1]BASE CLIENTE'!$A$2:$M$88,8,FALSE)</f>
        <v>Consuelo Romero</v>
      </c>
      <c r="L12" s="5"/>
      <c r="M12" s="4"/>
    </row>
    <row r="13" spans="1:13" hidden="1" x14ac:dyDescent="0.3">
      <c r="A13" s="4" t="s">
        <v>13</v>
      </c>
      <c r="B13" s="5">
        <v>260589679</v>
      </c>
      <c r="C13" s="5" t="s">
        <v>60</v>
      </c>
      <c r="D13" s="5" t="s">
        <v>61</v>
      </c>
      <c r="E13" s="6" t="s">
        <v>62</v>
      </c>
      <c r="F13" s="4" t="s">
        <v>17</v>
      </c>
      <c r="G13" s="5"/>
      <c r="H13" s="5" t="s">
        <v>18</v>
      </c>
      <c r="I13" s="4" t="s">
        <v>19</v>
      </c>
      <c r="J13" s="6">
        <f>+VLOOKUP(B13,'[1]BASE CLIENTE'!$A$2:$M$88,7,FALSE)</f>
        <v>136574124</v>
      </c>
      <c r="K13" s="6" t="str">
        <f>+VLOOKUP(B13,'[1]BASE CLIENTE'!$A$2:$M$88,8,FALSE)</f>
        <v>Juan Pablo Pizarro</v>
      </c>
      <c r="L13" s="5"/>
      <c r="M13" s="4"/>
    </row>
    <row r="14" spans="1:13" hidden="1" x14ac:dyDescent="0.3">
      <c r="A14" s="4" t="s">
        <v>13</v>
      </c>
      <c r="B14" s="5">
        <v>167427081</v>
      </c>
      <c r="C14" s="5" t="s">
        <v>63</v>
      </c>
      <c r="D14" s="5" t="s">
        <v>64</v>
      </c>
      <c r="E14" s="6" t="s">
        <v>65</v>
      </c>
      <c r="F14" s="4" t="s">
        <v>17</v>
      </c>
      <c r="G14" s="5"/>
      <c r="H14" s="5" t="s">
        <v>66</v>
      </c>
      <c r="I14" s="4" t="s">
        <v>67</v>
      </c>
      <c r="J14" s="6">
        <f>+VLOOKUP(B14,'[1]BASE CLIENTE'!$A$2:$M$88,7,FALSE)</f>
        <v>130276172</v>
      </c>
      <c r="K14" s="6" t="str">
        <f>+VLOOKUP(B14,'[1]BASE CLIENTE'!$A$2:$M$88,8,FALSE)</f>
        <v>Consuelo Romero</v>
      </c>
      <c r="L14" s="5"/>
      <c r="M14" s="4"/>
    </row>
    <row r="15" spans="1:13" hidden="1" x14ac:dyDescent="0.3">
      <c r="A15" s="4" t="s">
        <v>13</v>
      </c>
      <c r="B15" s="5">
        <v>102134478</v>
      </c>
      <c r="C15" s="5" t="s">
        <v>68</v>
      </c>
      <c r="D15" s="5" t="s">
        <v>69</v>
      </c>
      <c r="E15" s="6" t="s">
        <v>70</v>
      </c>
      <c r="F15" s="4" t="s">
        <v>17</v>
      </c>
      <c r="G15" s="5"/>
      <c r="H15" s="5" t="s">
        <v>18</v>
      </c>
      <c r="I15" s="4" t="s">
        <v>19</v>
      </c>
      <c r="J15" s="6">
        <f>+VLOOKUP(B15,'[1]BASE CLIENTE'!$A$2:$M$88,7,FALSE)</f>
        <v>136574124</v>
      </c>
      <c r="K15" s="6" t="str">
        <f>+VLOOKUP(B15,'[1]BASE CLIENTE'!$A$2:$M$88,8,FALSE)</f>
        <v>Juan Pablo Pizarro</v>
      </c>
      <c r="L15" s="5"/>
      <c r="M15" s="4"/>
    </row>
    <row r="16" spans="1:13" hidden="1" x14ac:dyDescent="0.3">
      <c r="A16" s="4" t="s">
        <v>13</v>
      </c>
      <c r="B16" s="5">
        <v>73122813</v>
      </c>
      <c r="C16" s="5" t="s">
        <v>71</v>
      </c>
      <c r="D16" s="5" t="s">
        <v>72</v>
      </c>
      <c r="E16" s="6" t="s">
        <v>73</v>
      </c>
      <c r="F16" s="4" t="s">
        <v>17</v>
      </c>
      <c r="G16" s="5"/>
      <c r="H16" s="5" t="s">
        <v>18</v>
      </c>
      <c r="I16" s="4" t="s">
        <v>19</v>
      </c>
      <c r="J16" s="6">
        <f>+VLOOKUP(B16,'[1]BASE CLIENTE'!$A$2:$M$88,7,FALSE)</f>
        <v>103965136</v>
      </c>
      <c r="K16" s="6" t="str">
        <f>+VLOOKUP(B16,'[1]BASE CLIENTE'!$A$2:$M$88,8,FALSE)</f>
        <v>Maria Teresa Lara</v>
      </c>
      <c r="L16" s="5"/>
      <c r="M16" s="4"/>
    </row>
    <row r="17" spans="1:13" hidden="1" x14ac:dyDescent="0.3">
      <c r="A17" s="4" t="s">
        <v>13</v>
      </c>
      <c r="B17" s="5">
        <v>103741106</v>
      </c>
      <c r="C17" s="5" t="s">
        <v>74</v>
      </c>
      <c r="D17" s="5" t="s">
        <v>75</v>
      </c>
      <c r="E17" s="6" t="s">
        <v>76</v>
      </c>
      <c r="F17" s="4" t="s">
        <v>17</v>
      </c>
      <c r="G17" s="5"/>
      <c r="H17" s="5" t="s">
        <v>77</v>
      </c>
      <c r="I17" s="4" t="s">
        <v>47</v>
      </c>
      <c r="J17" s="6">
        <f>+VLOOKUP(B17,'[1]BASE CLIENTE'!$A$2:$M$88,7,FALSE)</f>
        <v>139338243</v>
      </c>
      <c r="K17" s="6" t="str">
        <f>+VLOOKUP(B17,'[1]BASE CLIENTE'!$A$2:$M$88,8,FALSE)</f>
        <v>Jose Luis Otarola</v>
      </c>
      <c r="L17" s="5"/>
      <c r="M17" s="4"/>
    </row>
    <row r="18" spans="1:13" hidden="1" x14ac:dyDescent="0.3">
      <c r="A18" s="4" t="s">
        <v>13</v>
      </c>
      <c r="B18" s="5">
        <v>186204204</v>
      </c>
      <c r="C18" s="5" t="s">
        <v>34</v>
      </c>
      <c r="D18" s="5" t="s">
        <v>78</v>
      </c>
      <c r="E18" s="6" t="s">
        <v>79</v>
      </c>
      <c r="F18" s="4" t="s">
        <v>17</v>
      </c>
      <c r="G18" s="5"/>
      <c r="H18" s="5" t="s">
        <v>80</v>
      </c>
      <c r="I18" s="4" t="s">
        <v>81</v>
      </c>
      <c r="J18" s="6">
        <f>+VLOOKUP(B18,'[1]BASE CLIENTE'!$A$2:$M$88,7,FALSE)</f>
        <v>156015539</v>
      </c>
      <c r="K18" s="6" t="str">
        <f>+VLOOKUP(B18,'[1]BASE CLIENTE'!$A$2:$M$88,8,FALSE)</f>
        <v>Carlos Olguin</v>
      </c>
      <c r="L18" s="5"/>
      <c r="M18" s="4"/>
    </row>
    <row r="19" spans="1:13" hidden="1" x14ac:dyDescent="0.3">
      <c r="A19" s="4" t="s">
        <v>13</v>
      </c>
      <c r="B19" s="5">
        <v>121244330</v>
      </c>
      <c r="C19" s="5" t="s">
        <v>82</v>
      </c>
      <c r="D19" s="5" t="s">
        <v>83</v>
      </c>
      <c r="E19" s="6" t="s">
        <v>84</v>
      </c>
      <c r="F19" s="4" t="s">
        <v>17</v>
      </c>
      <c r="G19" s="5"/>
      <c r="H19" s="5" t="s">
        <v>18</v>
      </c>
      <c r="I19" s="4" t="s">
        <v>19</v>
      </c>
      <c r="J19" s="6">
        <f>+VLOOKUP(B19,'[1]BASE CLIENTE'!$A$2:$M$88,7,FALSE)</f>
        <v>103741106</v>
      </c>
      <c r="K19" s="6" t="str">
        <f>+VLOOKUP(B19,'[1]BASE CLIENTE'!$A$2:$M$88,8,FALSE)</f>
        <v>Francisco Rojas</v>
      </c>
      <c r="L19" s="5"/>
      <c r="M19" s="4"/>
    </row>
    <row r="20" spans="1:13" ht="12.5" hidden="1" thickBot="1" x14ac:dyDescent="0.35">
      <c r="A20" s="4" t="s">
        <v>13</v>
      </c>
      <c r="B20" s="7" t="s">
        <v>85</v>
      </c>
      <c r="C20" s="5" t="s">
        <v>86</v>
      </c>
      <c r="D20" s="5" t="s">
        <v>87</v>
      </c>
      <c r="E20" s="6" t="s">
        <v>88</v>
      </c>
      <c r="F20" s="4" t="s">
        <v>17</v>
      </c>
      <c r="G20" s="5"/>
      <c r="H20" s="5" t="s">
        <v>89</v>
      </c>
      <c r="I20" s="4" t="s">
        <v>30</v>
      </c>
      <c r="J20" s="6">
        <f>+VLOOKUP(B20,'[1]BASE CLIENTE'!$A$2:$M$88,7,FALSE)</f>
        <v>130276172</v>
      </c>
      <c r="K20" s="6" t="str">
        <f>+VLOOKUP(B20,'[1]BASE CLIENTE'!$A$2:$M$88,8,FALSE)</f>
        <v>Consuelo Romero</v>
      </c>
      <c r="L20" s="5"/>
      <c r="M20" s="4"/>
    </row>
    <row r="21" spans="1:13" hidden="1" x14ac:dyDescent="0.3">
      <c r="A21" s="4" t="s">
        <v>13</v>
      </c>
      <c r="B21" s="5">
        <v>116207109</v>
      </c>
      <c r="C21" s="5" t="s">
        <v>90</v>
      </c>
      <c r="D21" s="5" t="s">
        <v>91</v>
      </c>
      <c r="E21" s="6" t="s">
        <v>92</v>
      </c>
      <c r="F21" s="4" t="s">
        <v>17</v>
      </c>
      <c r="G21" s="5"/>
      <c r="H21" s="5" t="s">
        <v>18</v>
      </c>
      <c r="I21" s="4" t="s">
        <v>19</v>
      </c>
      <c r="J21" s="6">
        <f>+VLOOKUP(B21,'[1]BASE CLIENTE'!$A$2:$M$88,7,FALSE)</f>
        <v>70377810</v>
      </c>
      <c r="K21" s="6" t="str">
        <f>+VLOOKUP(B21,'[1]BASE CLIENTE'!$A$2:$M$88,8,FALSE)</f>
        <v>Leopoldo Brandenburg</v>
      </c>
      <c r="L21" s="5"/>
      <c r="M21" s="4"/>
    </row>
    <row r="22" spans="1:13" hidden="1" x14ac:dyDescent="0.3">
      <c r="A22" s="4" t="s">
        <v>13</v>
      </c>
      <c r="B22" s="5">
        <v>90659766</v>
      </c>
      <c r="C22" s="5" t="s">
        <v>93</v>
      </c>
      <c r="D22" s="5" t="s">
        <v>94</v>
      </c>
      <c r="E22" s="6" t="s">
        <v>95</v>
      </c>
      <c r="F22" s="4" t="s">
        <v>17</v>
      </c>
      <c r="G22" s="5"/>
      <c r="H22" s="5" t="s">
        <v>18</v>
      </c>
      <c r="I22" s="4" t="s">
        <v>19</v>
      </c>
      <c r="J22" s="6" t="str">
        <f>+VLOOKUP(B22,'[1]BASE CLIENTE'!$A$2:$M$88,7,FALSE)</f>
        <v>9970747K</v>
      </c>
      <c r="K22" s="6" t="str">
        <f>+VLOOKUP(B22,'[1]BASE CLIENTE'!$A$2:$M$88,8,FALSE)</f>
        <v>Arnaldo Castillo</v>
      </c>
      <c r="L22" s="5"/>
      <c r="M22" s="4"/>
    </row>
    <row r="23" spans="1:13" hidden="1" x14ac:dyDescent="0.3">
      <c r="A23" s="4" t="s">
        <v>13</v>
      </c>
      <c r="B23" s="5">
        <v>104489575</v>
      </c>
      <c r="C23" s="5" t="s">
        <v>96</v>
      </c>
      <c r="D23" s="5" t="s">
        <v>97</v>
      </c>
      <c r="E23" s="6" t="s">
        <v>98</v>
      </c>
      <c r="F23" s="4" t="s">
        <v>17</v>
      </c>
      <c r="G23" s="5"/>
      <c r="H23" s="5" t="s">
        <v>99</v>
      </c>
      <c r="I23" s="4" t="s">
        <v>19</v>
      </c>
      <c r="J23" s="6">
        <f>+VLOOKUP(B23,'[1]BASE CLIENTE'!$A$2:$M$88,7,FALSE)</f>
        <v>136574124</v>
      </c>
      <c r="K23" s="6" t="str">
        <f>+VLOOKUP(B23,'[1]BASE CLIENTE'!$A$2:$M$88,8,FALSE)</f>
        <v>Juan Pablo Pizarro</v>
      </c>
      <c r="L23" s="5"/>
      <c r="M23" s="4"/>
    </row>
    <row r="24" spans="1:13" hidden="1" x14ac:dyDescent="0.3">
      <c r="A24" s="4" t="s">
        <v>13</v>
      </c>
      <c r="B24" s="5">
        <v>90495119</v>
      </c>
      <c r="C24" s="5" t="s">
        <v>100</v>
      </c>
      <c r="D24" s="5" t="s">
        <v>101</v>
      </c>
      <c r="E24" s="6" t="s">
        <v>102</v>
      </c>
      <c r="F24" s="4" t="s">
        <v>17</v>
      </c>
      <c r="G24" s="5"/>
      <c r="H24" s="5" t="s">
        <v>18</v>
      </c>
      <c r="I24" s="4" t="s">
        <v>19</v>
      </c>
      <c r="J24" s="6" t="str">
        <f>+VLOOKUP(B24,'[1]BASE CLIENTE'!$A$2:$M$88,7,FALSE)</f>
        <v>9970747K</v>
      </c>
      <c r="K24" s="6" t="str">
        <f>+VLOOKUP(B24,'[1]BASE CLIENTE'!$A$2:$M$88,8,FALSE)</f>
        <v>Arnaldo Castillo</v>
      </c>
      <c r="L24" s="5"/>
      <c r="M24" s="4"/>
    </row>
    <row r="25" spans="1:13" hidden="1" x14ac:dyDescent="0.3">
      <c r="A25" s="4" t="s">
        <v>13</v>
      </c>
      <c r="B25" s="5">
        <v>135504696</v>
      </c>
      <c r="C25" s="5" t="s">
        <v>103</v>
      </c>
      <c r="D25" s="5" t="s">
        <v>104</v>
      </c>
      <c r="E25" s="6" t="s">
        <v>105</v>
      </c>
      <c r="F25" s="4" t="s">
        <v>17</v>
      </c>
      <c r="G25" s="5"/>
      <c r="H25" s="5" t="s">
        <v>106</v>
      </c>
      <c r="I25" s="4" t="s">
        <v>30</v>
      </c>
      <c r="J25" s="6">
        <f>+VLOOKUP(B25,'[1]BASE CLIENTE'!$A$2:$M$88,7,FALSE)</f>
        <v>139338243</v>
      </c>
      <c r="K25" s="6" t="str">
        <f>+VLOOKUP(B25,'[1]BASE CLIENTE'!$A$2:$M$88,8,FALSE)</f>
        <v>Jose Luis Otarola</v>
      </c>
      <c r="L25" s="5"/>
      <c r="M25" s="4"/>
    </row>
    <row r="26" spans="1:13" hidden="1" x14ac:dyDescent="0.3">
      <c r="A26" s="4" t="s">
        <v>13</v>
      </c>
      <c r="B26" s="5">
        <v>95000673</v>
      </c>
      <c r="C26" s="5" t="s">
        <v>107</v>
      </c>
      <c r="D26" s="5" t="s">
        <v>108</v>
      </c>
      <c r="E26" s="6" t="s">
        <v>109</v>
      </c>
      <c r="F26" s="4" t="s">
        <v>17</v>
      </c>
      <c r="G26" s="5"/>
      <c r="H26" s="5" t="s">
        <v>18</v>
      </c>
      <c r="I26" s="4" t="s">
        <v>19</v>
      </c>
      <c r="J26" s="6" t="str">
        <f>+VLOOKUP(B26,'[1]BASE CLIENTE'!$A$2:$M$88,7,FALSE)</f>
        <v>9970747K</v>
      </c>
      <c r="K26" s="6" t="str">
        <f>+VLOOKUP(B26,'[1]BASE CLIENTE'!$A$2:$M$88,8,FALSE)</f>
        <v>Arnaldo Castillo</v>
      </c>
      <c r="L26" s="5"/>
      <c r="M26" s="4"/>
    </row>
    <row r="27" spans="1:13" hidden="1" x14ac:dyDescent="0.3">
      <c r="A27" s="4" t="s">
        <v>13</v>
      </c>
      <c r="B27" s="5" t="s">
        <v>110</v>
      </c>
      <c r="C27" s="5" t="s">
        <v>111</v>
      </c>
      <c r="D27" s="5" t="s">
        <v>112</v>
      </c>
      <c r="E27" s="6" t="s">
        <v>113</v>
      </c>
      <c r="F27" s="4" t="s">
        <v>17</v>
      </c>
      <c r="G27" s="5"/>
      <c r="H27" s="5" t="s">
        <v>18</v>
      </c>
      <c r="I27" s="4" t="s">
        <v>19</v>
      </c>
      <c r="J27" s="6">
        <f>+VLOOKUP(B27,'[1]BASE CLIENTE'!$A$2:$M$88,7,FALSE)</f>
        <v>70377810</v>
      </c>
      <c r="K27" s="6" t="str">
        <f>+VLOOKUP(B27,'[1]BASE CLIENTE'!$A$2:$M$88,8,FALSE)</f>
        <v>Leopoldo Brandenburg</v>
      </c>
      <c r="L27" s="5"/>
      <c r="M27" s="4"/>
    </row>
    <row r="28" spans="1:13" hidden="1" x14ac:dyDescent="0.3">
      <c r="A28" s="4" t="s">
        <v>13</v>
      </c>
      <c r="B28" s="5">
        <v>87822109</v>
      </c>
      <c r="C28" s="5" t="s">
        <v>114</v>
      </c>
      <c r="D28" s="5" t="s">
        <v>115</v>
      </c>
      <c r="E28" s="6" t="s">
        <v>116</v>
      </c>
      <c r="F28" s="4" t="s">
        <v>17</v>
      </c>
      <c r="G28" s="5"/>
      <c r="H28" s="5" t="s">
        <v>18</v>
      </c>
      <c r="I28" s="4" t="s">
        <v>19</v>
      </c>
      <c r="J28" s="6">
        <f>+VLOOKUP(B28,'[1]BASE CLIENTE'!$A$2:$M$88,7,FALSE)</f>
        <v>70377810</v>
      </c>
      <c r="K28" s="6" t="str">
        <f>+VLOOKUP(B28,'[1]BASE CLIENTE'!$A$2:$M$88,8,FALSE)</f>
        <v>Leopoldo Brandenburg</v>
      </c>
      <c r="L28" s="5"/>
      <c r="M28" s="4"/>
    </row>
    <row r="29" spans="1:13" ht="12.5" hidden="1" thickBot="1" x14ac:dyDescent="0.35">
      <c r="A29" s="4" t="s">
        <v>13</v>
      </c>
      <c r="B29" s="7" t="s">
        <v>117</v>
      </c>
      <c r="C29" s="5" t="s">
        <v>118</v>
      </c>
      <c r="D29" s="5" t="s">
        <v>119</v>
      </c>
      <c r="E29" s="6" t="s">
        <v>120</v>
      </c>
      <c r="F29" s="4" t="s">
        <v>17</v>
      </c>
      <c r="G29" s="5"/>
      <c r="H29" s="5" t="s">
        <v>121</v>
      </c>
      <c r="I29" s="4" t="s">
        <v>30</v>
      </c>
      <c r="J29" s="6">
        <f>+VLOOKUP(B29,'[1]BASE CLIENTE'!$A$2:$M$88,7,FALSE)</f>
        <v>134917695</v>
      </c>
      <c r="K29" s="6" t="str">
        <f>+VLOOKUP(B29,'[1]BASE CLIENTE'!$A$2:$M$88,8,FALSE)</f>
        <v>Alex Carreño</v>
      </c>
      <c r="L29" s="4"/>
      <c r="M29" s="4"/>
    </row>
    <row r="30" spans="1:13" hidden="1" x14ac:dyDescent="0.3">
      <c r="A30" s="4" t="s">
        <v>13</v>
      </c>
      <c r="B30" s="5">
        <v>155361352</v>
      </c>
      <c r="C30" s="5" t="s">
        <v>122</v>
      </c>
      <c r="D30" s="5" t="s">
        <v>123</v>
      </c>
      <c r="E30" s="6" t="s">
        <v>124</v>
      </c>
      <c r="F30" s="4" t="s">
        <v>17</v>
      </c>
      <c r="G30" s="5"/>
      <c r="H30" s="5" t="s">
        <v>125</v>
      </c>
      <c r="I30" s="4" t="s">
        <v>81</v>
      </c>
      <c r="J30" s="6">
        <f>+VLOOKUP(B30,'[1]BASE CLIENTE'!$A$2:$M$88,7,FALSE)</f>
        <v>130276172</v>
      </c>
      <c r="K30" s="6" t="str">
        <f>+VLOOKUP(B30,'[1]BASE CLIENTE'!$A$2:$M$88,8,FALSE)</f>
        <v>Consuelo Romero</v>
      </c>
      <c r="L30" s="5"/>
      <c r="M30" s="4"/>
    </row>
    <row r="31" spans="1:13" hidden="1" x14ac:dyDescent="0.3">
      <c r="A31" s="4" t="s">
        <v>13</v>
      </c>
      <c r="B31" s="5" t="s">
        <v>126</v>
      </c>
      <c r="C31" s="5" t="s">
        <v>127</v>
      </c>
      <c r="D31" s="5" t="s">
        <v>128</v>
      </c>
      <c r="E31" s="6" t="s">
        <v>129</v>
      </c>
      <c r="F31" s="4" t="s">
        <v>17</v>
      </c>
      <c r="G31" s="5"/>
      <c r="H31" s="5" t="s">
        <v>130</v>
      </c>
      <c r="I31" s="4" t="s">
        <v>81</v>
      </c>
      <c r="J31" s="6">
        <f>+VLOOKUP(B31,'[1]BASE CLIENTE'!$A$2:$M$88,7,FALSE)</f>
        <v>134917695</v>
      </c>
      <c r="K31" s="6" t="str">
        <f>+VLOOKUP(B31,'[1]BASE CLIENTE'!$A$2:$M$88,8,FALSE)</f>
        <v>Alex Carreño</v>
      </c>
      <c r="L31" s="4"/>
      <c r="M31" s="4"/>
    </row>
    <row r="32" spans="1:13" hidden="1" x14ac:dyDescent="0.3">
      <c r="A32" s="4" t="s">
        <v>13</v>
      </c>
      <c r="B32" s="5">
        <v>130383858</v>
      </c>
      <c r="C32" s="5" t="s">
        <v>131</v>
      </c>
      <c r="D32" s="5" t="s">
        <v>132</v>
      </c>
      <c r="E32" s="6" t="s">
        <v>133</v>
      </c>
      <c r="F32" s="4" t="s">
        <v>17</v>
      </c>
      <c r="G32" s="5"/>
      <c r="H32" s="5" t="s">
        <v>18</v>
      </c>
      <c r="I32" s="4" t="s">
        <v>19</v>
      </c>
      <c r="J32" s="6">
        <f>+VLOOKUP(B32,'[1]BASE CLIENTE'!$A$2:$M$88,7,FALSE)</f>
        <v>70377810</v>
      </c>
      <c r="K32" s="6" t="str">
        <f>+VLOOKUP(B32,'[1]BASE CLIENTE'!$A$2:$M$88,8,FALSE)</f>
        <v>Leopoldo Brandenburg</v>
      </c>
      <c r="L32" s="5"/>
      <c r="M32" s="4"/>
    </row>
    <row r="33" spans="1:13" hidden="1" x14ac:dyDescent="0.3">
      <c r="A33" s="4" t="s">
        <v>13</v>
      </c>
      <c r="B33" s="5">
        <v>131173407</v>
      </c>
      <c r="C33" s="5" t="s">
        <v>134</v>
      </c>
      <c r="D33" s="5" t="s">
        <v>135</v>
      </c>
      <c r="E33" s="6" t="s">
        <v>136</v>
      </c>
      <c r="F33" s="4" t="s">
        <v>17</v>
      </c>
      <c r="G33" s="5"/>
      <c r="H33" s="5" t="s">
        <v>18</v>
      </c>
      <c r="I33" s="4" t="s">
        <v>19</v>
      </c>
      <c r="J33" s="6" t="str">
        <f>+VLOOKUP(B33,'[1]BASE CLIENTE'!$A$2:$M$88,7,FALSE)</f>
        <v>9970747K</v>
      </c>
      <c r="K33" s="6" t="str">
        <f>+VLOOKUP(B33,'[1]BASE CLIENTE'!$A$2:$M$88,8,FALSE)</f>
        <v>Arnaldo Castillo</v>
      </c>
      <c r="L33" s="5"/>
      <c r="M33" s="4"/>
    </row>
    <row r="34" spans="1:13" hidden="1" x14ac:dyDescent="0.3">
      <c r="A34" s="4" t="s">
        <v>13</v>
      </c>
      <c r="B34" s="5">
        <v>134917695</v>
      </c>
      <c r="C34" s="5" t="s">
        <v>137</v>
      </c>
      <c r="D34" s="5" t="s">
        <v>138</v>
      </c>
      <c r="E34" s="6" t="s">
        <v>139</v>
      </c>
      <c r="F34" s="4" t="s">
        <v>17</v>
      </c>
      <c r="G34" s="5"/>
      <c r="H34" s="5" t="s">
        <v>140</v>
      </c>
      <c r="I34" s="4" t="s">
        <v>59</v>
      </c>
      <c r="J34" s="5">
        <v>130276172</v>
      </c>
      <c r="K34" s="6" t="str">
        <f>+VLOOKUP(B34,'[1]BASE CLIENTE'!$A$2:$M$88,8,FALSE)</f>
        <v>Directorio</v>
      </c>
      <c r="L34" s="4"/>
      <c r="M34" s="4"/>
    </row>
    <row r="35" spans="1:13" hidden="1" x14ac:dyDescent="0.3">
      <c r="A35" s="4" t="s">
        <v>13</v>
      </c>
      <c r="B35" s="5" t="s">
        <v>141</v>
      </c>
      <c r="C35" s="5" t="s">
        <v>142</v>
      </c>
      <c r="D35" s="5" t="s">
        <v>143</v>
      </c>
      <c r="E35" s="6" t="s">
        <v>144</v>
      </c>
      <c r="F35" s="4" t="s">
        <v>17</v>
      </c>
      <c r="G35" s="5"/>
      <c r="H35" s="5" t="s">
        <v>145</v>
      </c>
      <c r="I35" s="4" t="s">
        <v>81</v>
      </c>
      <c r="J35" s="6" t="str">
        <f>+VLOOKUP(B35,'[1]BASE CLIENTE'!$A$2:$M$88,7,FALSE)</f>
        <v>10462622K</v>
      </c>
      <c r="K35" s="6" t="str">
        <f>+VLOOKUP(B35,'[1]BASE CLIENTE'!$A$2:$M$88,8,FALSE)</f>
        <v>Luis Rubio</v>
      </c>
      <c r="L35" s="5"/>
      <c r="M35" s="4"/>
    </row>
    <row r="36" spans="1:13" hidden="1" x14ac:dyDescent="0.3">
      <c r="A36" s="4" t="s">
        <v>13</v>
      </c>
      <c r="B36" s="5">
        <v>175775528</v>
      </c>
      <c r="C36" s="5" t="s">
        <v>146</v>
      </c>
      <c r="D36" s="5" t="s">
        <v>147</v>
      </c>
      <c r="E36" s="6" t="s">
        <v>148</v>
      </c>
      <c r="F36" s="4" t="s">
        <v>17</v>
      </c>
      <c r="G36" s="5"/>
      <c r="H36" s="5" t="s">
        <v>149</v>
      </c>
      <c r="I36" s="4" t="s">
        <v>38</v>
      </c>
      <c r="J36" s="6" t="str">
        <f>+VLOOKUP(B36,'[1]BASE CLIENTE'!$A$2:$M$88,7,FALSE)</f>
        <v>10462622K</v>
      </c>
      <c r="K36" s="6" t="str">
        <f>+VLOOKUP(B36,'[1]BASE CLIENTE'!$A$2:$M$88,8,FALSE)</f>
        <v>Luis Rubio</v>
      </c>
      <c r="L36" s="5"/>
      <c r="M36" s="4"/>
    </row>
    <row r="37" spans="1:13" hidden="1" x14ac:dyDescent="0.3">
      <c r="A37" s="4" t="s">
        <v>13</v>
      </c>
      <c r="B37" s="5">
        <v>156015539</v>
      </c>
      <c r="C37" s="5" t="s">
        <v>150</v>
      </c>
      <c r="D37" s="5" t="s">
        <v>151</v>
      </c>
      <c r="E37" s="6" t="s">
        <v>152</v>
      </c>
      <c r="F37" s="4" t="s">
        <v>17</v>
      </c>
      <c r="G37" s="5"/>
      <c r="H37" s="5" t="s">
        <v>153</v>
      </c>
      <c r="I37" s="4" t="s">
        <v>30</v>
      </c>
      <c r="J37" s="6">
        <f>+VLOOKUP(B37,'[1]BASE CLIENTE'!$A$2:$M$88,7,FALSE)</f>
        <v>134917695</v>
      </c>
      <c r="K37" s="6" t="str">
        <f>+VLOOKUP(B37,'[1]BASE CLIENTE'!$A$2:$M$88,8,FALSE)</f>
        <v>Alex Carreño</v>
      </c>
      <c r="L37" s="4"/>
      <c r="M37" s="4"/>
    </row>
    <row r="38" spans="1:13" hidden="1" x14ac:dyDescent="0.3">
      <c r="A38" s="4" t="s">
        <v>13</v>
      </c>
      <c r="B38" s="5">
        <v>98076123</v>
      </c>
      <c r="C38" s="5" t="s">
        <v>154</v>
      </c>
      <c r="D38" s="5" t="s">
        <v>155</v>
      </c>
      <c r="E38" s="6" t="s">
        <v>156</v>
      </c>
      <c r="F38" s="4" t="s">
        <v>17</v>
      </c>
      <c r="G38" s="5"/>
      <c r="H38" s="5" t="s">
        <v>157</v>
      </c>
      <c r="I38" s="4" t="s">
        <v>47</v>
      </c>
      <c r="J38" s="6">
        <f>+VLOOKUP(B38,'[1]BASE CLIENTE'!$A$2:$M$88,7,FALSE)</f>
        <v>139338243</v>
      </c>
      <c r="K38" s="6" t="str">
        <f>+VLOOKUP(B38,'[1]BASE CLIENTE'!$A$2:$M$88,8,FALSE)</f>
        <v>Jose Luis Otarola</v>
      </c>
      <c r="L38" s="5"/>
      <c r="M38" s="4"/>
    </row>
    <row r="39" spans="1:13" hidden="1" x14ac:dyDescent="0.3">
      <c r="A39" s="4" t="s">
        <v>13</v>
      </c>
      <c r="B39" s="5">
        <v>136574124</v>
      </c>
      <c r="C39" s="5" t="s">
        <v>158</v>
      </c>
      <c r="D39" s="5" t="s">
        <v>159</v>
      </c>
      <c r="E39" s="8" t="s">
        <v>160</v>
      </c>
      <c r="F39" s="4" t="s">
        <v>17</v>
      </c>
      <c r="G39" s="5"/>
      <c r="H39" s="5" t="s">
        <v>77</v>
      </c>
      <c r="I39" s="4" t="s">
        <v>47</v>
      </c>
      <c r="J39" s="6">
        <f>+VLOOKUP(B39,'[1]BASE CLIENTE'!$A$2:$M$88,7,FALSE)</f>
        <v>139338243</v>
      </c>
      <c r="K39" s="6" t="str">
        <f>+VLOOKUP(B39,'[1]BASE CLIENTE'!$A$2:$M$88,8,FALSE)</f>
        <v>Jose Luis Otarola</v>
      </c>
      <c r="L39" s="5"/>
      <c r="M39" s="4"/>
    </row>
    <row r="40" spans="1:13" hidden="1" x14ac:dyDescent="0.3">
      <c r="A40" s="4" t="s">
        <v>13</v>
      </c>
      <c r="B40" s="5">
        <v>88040651</v>
      </c>
      <c r="C40" s="5" t="s">
        <v>161</v>
      </c>
      <c r="D40" s="5" t="s">
        <v>162</v>
      </c>
      <c r="E40" s="6" t="s">
        <v>163</v>
      </c>
      <c r="F40" s="4" t="s">
        <v>17</v>
      </c>
      <c r="G40" s="5"/>
      <c r="H40" s="5" t="s">
        <v>18</v>
      </c>
      <c r="I40" s="4" t="s">
        <v>19</v>
      </c>
      <c r="J40" s="6" t="str">
        <f>+VLOOKUP(B40,'[1]BASE CLIENTE'!$A$2:$M$88,7,FALSE)</f>
        <v>9970747K</v>
      </c>
      <c r="K40" s="6" t="str">
        <f>+VLOOKUP(B40,'[1]BASE CLIENTE'!$A$2:$M$88,8,FALSE)</f>
        <v>Arnaldo Castillo</v>
      </c>
      <c r="L40" s="5"/>
      <c r="M40" s="4"/>
    </row>
    <row r="41" spans="1:13" hidden="1" x14ac:dyDescent="0.3">
      <c r="A41" s="4" t="s">
        <v>13</v>
      </c>
      <c r="B41" s="5">
        <v>143715566</v>
      </c>
      <c r="C41" s="5" t="s">
        <v>164</v>
      </c>
      <c r="D41" s="5" t="s">
        <v>159</v>
      </c>
      <c r="E41" s="6" t="s">
        <v>165</v>
      </c>
      <c r="F41" s="4" t="s">
        <v>17</v>
      </c>
      <c r="G41" s="5"/>
      <c r="H41" s="5" t="s">
        <v>18</v>
      </c>
      <c r="I41" s="4" t="s">
        <v>19</v>
      </c>
      <c r="J41" s="6">
        <f>+VLOOKUP(B41,'[1]BASE CLIENTE'!$A$2:$M$88,7,FALSE)</f>
        <v>70377810</v>
      </c>
      <c r="K41" s="6" t="str">
        <f>+VLOOKUP(B41,'[1]BASE CLIENTE'!$A$2:$M$88,8,FALSE)</f>
        <v>Leopoldo Brandenburg</v>
      </c>
      <c r="L41" s="5"/>
      <c r="M41" s="4"/>
    </row>
    <row r="42" spans="1:13" hidden="1" x14ac:dyDescent="0.3">
      <c r="A42" s="4" t="s">
        <v>13</v>
      </c>
      <c r="B42" s="5">
        <v>97804303</v>
      </c>
      <c r="C42" s="5" t="s">
        <v>166</v>
      </c>
      <c r="D42" s="5" t="s">
        <v>167</v>
      </c>
      <c r="E42" s="6" t="s">
        <v>168</v>
      </c>
      <c r="F42" s="4" t="s">
        <v>17</v>
      </c>
      <c r="G42" s="5"/>
      <c r="H42" s="5" t="s">
        <v>18</v>
      </c>
      <c r="I42" s="4" t="s">
        <v>19</v>
      </c>
      <c r="J42" s="6">
        <f>+VLOOKUP(B42,'[1]BASE CLIENTE'!$A$2:$M$88,7,FALSE)</f>
        <v>103965136</v>
      </c>
      <c r="K42" s="6" t="str">
        <f>+VLOOKUP(B42,'[1]BASE CLIENTE'!$A$2:$M$88,8,FALSE)</f>
        <v>Maria Teresa Lara</v>
      </c>
      <c r="L42" s="5"/>
      <c r="M42" s="4"/>
    </row>
    <row r="43" spans="1:13" hidden="1" x14ac:dyDescent="0.3">
      <c r="A43" s="4" t="s">
        <v>13</v>
      </c>
      <c r="B43" s="5">
        <v>163806606</v>
      </c>
      <c r="C43" s="5" t="s">
        <v>169</v>
      </c>
      <c r="D43" s="5" t="s">
        <v>170</v>
      </c>
      <c r="E43" s="8" t="s">
        <v>171</v>
      </c>
      <c r="F43" s="4" t="s">
        <v>17</v>
      </c>
      <c r="G43" s="5"/>
      <c r="H43" s="5" t="s">
        <v>18</v>
      </c>
      <c r="I43" s="4" t="s">
        <v>19</v>
      </c>
      <c r="J43" s="6" t="str">
        <f>+VLOOKUP(B43,'[1]BASE CLIENTE'!$A$2:$M$88,7,FALSE)</f>
        <v>9970747K</v>
      </c>
      <c r="K43" s="6" t="str">
        <f>+VLOOKUP(B43,'[1]BASE CLIENTE'!$A$2:$M$88,8,FALSE)</f>
        <v>Arnaldo Castillo</v>
      </c>
      <c r="L43" s="5"/>
      <c r="M43" s="4"/>
    </row>
    <row r="44" spans="1:13" hidden="1" x14ac:dyDescent="0.3">
      <c r="A44" s="4" t="s">
        <v>13</v>
      </c>
      <c r="B44" s="5">
        <v>90469177</v>
      </c>
      <c r="C44" s="5" t="s">
        <v>172</v>
      </c>
      <c r="D44" s="5" t="s">
        <v>173</v>
      </c>
      <c r="E44" s="6" t="s">
        <v>174</v>
      </c>
      <c r="F44" s="4" t="s">
        <v>17</v>
      </c>
      <c r="G44" s="5"/>
      <c r="H44" s="5" t="s">
        <v>18</v>
      </c>
      <c r="I44" s="4" t="s">
        <v>19</v>
      </c>
      <c r="J44" s="6" t="str">
        <f>+VLOOKUP(B44,'[1]BASE CLIENTE'!$A$2:$M$88,7,FALSE)</f>
        <v>9970747K</v>
      </c>
      <c r="K44" s="6" t="str">
        <f>+VLOOKUP(B44,'[1]BASE CLIENTE'!$A$2:$M$88,8,FALSE)</f>
        <v>Arnaldo Castillo</v>
      </c>
      <c r="L44" s="5"/>
      <c r="M44" s="4"/>
    </row>
    <row r="45" spans="1:13" hidden="1" x14ac:dyDescent="0.3">
      <c r="A45" s="4" t="s">
        <v>13</v>
      </c>
      <c r="B45" s="5">
        <v>54366043</v>
      </c>
      <c r="C45" s="5" t="s">
        <v>175</v>
      </c>
      <c r="D45" s="5" t="s">
        <v>176</v>
      </c>
      <c r="E45" s="6" t="s">
        <v>177</v>
      </c>
      <c r="F45" s="4" t="s">
        <v>17</v>
      </c>
      <c r="G45" s="5"/>
      <c r="H45" s="5" t="s">
        <v>178</v>
      </c>
      <c r="I45" s="4" t="s">
        <v>30</v>
      </c>
      <c r="J45" s="6">
        <f>+VLOOKUP(B45,'[1]BASE CLIENTE'!$A$2:$M$88,7,FALSE)</f>
        <v>134917695</v>
      </c>
      <c r="K45" s="6" t="str">
        <f>+VLOOKUP(B45,'[1]BASE CLIENTE'!$A$2:$M$88,8,FALSE)</f>
        <v>Alex Carreño</v>
      </c>
      <c r="L45" s="4"/>
      <c r="M45" s="4"/>
    </row>
    <row r="46" spans="1:13" hidden="1" x14ac:dyDescent="0.3">
      <c r="A46" s="4" t="s">
        <v>13</v>
      </c>
      <c r="B46" s="5">
        <v>130276172</v>
      </c>
      <c r="C46" s="5" t="s">
        <v>179</v>
      </c>
      <c r="D46" s="5" t="s">
        <v>180</v>
      </c>
      <c r="E46" s="6" t="s">
        <v>181</v>
      </c>
      <c r="F46" s="4" t="s">
        <v>17</v>
      </c>
      <c r="G46" s="5"/>
      <c r="H46" s="5" t="s">
        <v>182</v>
      </c>
      <c r="I46" s="4" t="s">
        <v>47</v>
      </c>
      <c r="J46" s="6">
        <f>+VLOOKUP(B46,'[1]BASE CLIENTE'!$A$2:$M$88,7,FALSE)</f>
        <v>134917695</v>
      </c>
      <c r="K46" s="6" t="str">
        <f>+VLOOKUP(B46,'[1]BASE CLIENTE'!$A$2:$M$88,8,FALSE)</f>
        <v>Alex Carreño</v>
      </c>
      <c r="L46" s="4"/>
      <c r="M46" s="4"/>
    </row>
    <row r="47" spans="1:13" hidden="1" x14ac:dyDescent="0.3">
      <c r="A47" s="4" t="s">
        <v>13</v>
      </c>
      <c r="B47" s="5" t="s">
        <v>183</v>
      </c>
      <c r="C47" s="5" t="s">
        <v>184</v>
      </c>
      <c r="D47" s="5" t="s">
        <v>185</v>
      </c>
      <c r="E47" s="6" t="s">
        <v>186</v>
      </c>
      <c r="F47" s="4" t="s">
        <v>17</v>
      </c>
      <c r="G47" s="5"/>
      <c r="H47" s="5" t="s">
        <v>18</v>
      </c>
      <c r="I47" s="4" t="s">
        <v>19</v>
      </c>
      <c r="J47" s="6">
        <f>+VLOOKUP(B47,'[1]BASE CLIENTE'!$A$2:$M$88,7,FALSE)</f>
        <v>70377810</v>
      </c>
      <c r="K47" s="6" t="str">
        <f>+VLOOKUP(B47,'[1]BASE CLIENTE'!$A$2:$M$88,8,FALSE)</f>
        <v>Leopoldo Brandenburg</v>
      </c>
      <c r="L47" s="5"/>
      <c r="M47" s="4"/>
    </row>
    <row r="48" spans="1:13" hidden="1" x14ac:dyDescent="0.3">
      <c r="A48" s="4" t="s">
        <v>13</v>
      </c>
      <c r="B48" s="5">
        <v>212562181</v>
      </c>
      <c r="C48" s="5" t="s">
        <v>187</v>
      </c>
      <c r="D48" s="5" t="s">
        <v>188</v>
      </c>
      <c r="E48" s="6" t="s">
        <v>189</v>
      </c>
      <c r="F48" s="4" t="s">
        <v>17</v>
      </c>
      <c r="G48" s="5"/>
      <c r="H48" s="5" t="s">
        <v>190</v>
      </c>
      <c r="I48" s="4" t="s">
        <v>67</v>
      </c>
      <c r="J48" s="6">
        <f>+VLOOKUP(B48,'[1]BASE CLIENTE'!$A$2:$M$88,7,FALSE)</f>
        <v>54366043</v>
      </c>
      <c r="K48" s="6" t="str">
        <f>+VLOOKUP(B48,'[1]BASE CLIENTE'!$A$2:$M$88,8,FALSE)</f>
        <v>Glauco Aracena</v>
      </c>
      <c r="L48" s="5"/>
      <c r="M48" s="4"/>
    </row>
    <row r="49" spans="1:13" hidden="1" x14ac:dyDescent="0.3">
      <c r="A49" s="4" t="s">
        <v>13</v>
      </c>
      <c r="B49" s="5">
        <v>97077681</v>
      </c>
      <c r="C49" s="5" t="s">
        <v>191</v>
      </c>
      <c r="D49" s="5" t="s">
        <v>192</v>
      </c>
      <c r="E49" s="6" t="s">
        <v>193</v>
      </c>
      <c r="F49" s="4" t="s">
        <v>17</v>
      </c>
      <c r="G49" s="5"/>
      <c r="H49" s="5" t="s">
        <v>18</v>
      </c>
      <c r="I49" s="4" t="s">
        <v>19</v>
      </c>
      <c r="J49" s="6">
        <f>+VLOOKUP(B49,'[1]BASE CLIENTE'!$A$2:$M$88,7,FALSE)</f>
        <v>103965136</v>
      </c>
      <c r="K49" s="6" t="str">
        <f>+VLOOKUP(B49,'[1]BASE CLIENTE'!$A$2:$M$88,8,FALSE)</f>
        <v>Maria Teresa Lara</v>
      </c>
      <c r="L49" s="5"/>
      <c r="M49" s="4"/>
    </row>
    <row r="50" spans="1:13" hidden="1" x14ac:dyDescent="0.3">
      <c r="A50" s="4" t="s">
        <v>13</v>
      </c>
      <c r="B50" s="5">
        <v>177843652</v>
      </c>
      <c r="C50" s="5" t="s">
        <v>194</v>
      </c>
      <c r="D50" s="5" t="s">
        <v>155</v>
      </c>
      <c r="E50" s="8" t="s">
        <v>195</v>
      </c>
      <c r="F50" s="4" t="s">
        <v>17</v>
      </c>
      <c r="G50" s="5"/>
      <c r="H50" s="5" t="s">
        <v>196</v>
      </c>
      <c r="I50" s="4" t="s">
        <v>81</v>
      </c>
      <c r="J50" s="6">
        <f>+VLOOKUP(B50,'[1]BASE CLIENTE'!$A$2:$M$88,7,FALSE)</f>
        <v>156015539</v>
      </c>
      <c r="K50" s="6" t="str">
        <f>+VLOOKUP(B50,'[1]BASE CLIENTE'!$A$2:$M$88,8,FALSE)</f>
        <v>Carlos Olguin</v>
      </c>
      <c r="L50" s="5"/>
      <c r="M50" s="4"/>
    </row>
    <row r="51" spans="1:13" hidden="1" x14ac:dyDescent="0.3">
      <c r="A51" s="4" t="s">
        <v>13</v>
      </c>
      <c r="B51" s="5">
        <v>103965136</v>
      </c>
      <c r="C51" s="5" t="s">
        <v>197</v>
      </c>
      <c r="D51" s="5" t="s">
        <v>198</v>
      </c>
      <c r="E51" s="8" t="s">
        <v>199</v>
      </c>
      <c r="F51" s="4" t="s">
        <v>17</v>
      </c>
      <c r="G51" s="5"/>
      <c r="H51" s="5" t="s">
        <v>77</v>
      </c>
      <c r="I51" s="4" t="s">
        <v>47</v>
      </c>
      <c r="J51" s="6">
        <f>+VLOOKUP(B51,'[1]BASE CLIENTE'!$A$2:$M$88,7,FALSE)</f>
        <v>139338243</v>
      </c>
      <c r="K51" s="6" t="str">
        <f>+VLOOKUP(B51,'[1]BASE CLIENTE'!$A$2:$M$88,8,FALSE)</f>
        <v>Jose Luis Otarola</v>
      </c>
      <c r="L51" s="5"/>
      <c r="M51" s="4"/>
    </row>
    <row r="52" spans="1:13" ht="12.5" hidden="1" thickBot="1" x14ac:dyDescent="0.35">
      <c r="A52" s="4" t="s">
        <v>13</v>
      </c>
      <c r="B52" s="7" t="s">
        <v>200</v>
      </c>
      <c r="C52" s="5" t="s">
        <v>201</v>
      </c>
      <c r="D52" s="5" t="s">
        <v>202</v>
      </c>
      <c r="E52" s="8" t="s">
        <v>203</v>
      </c>
      <c r="F52" s="4" t="s">
        <v>17</v>
      </c>
      <c r="G52" s="5"/>
      <c r="H52" s="5" t="s">
        <v>18</v>
      </c>
      <c r="I52" s="4" t="s">
        <v>19</v>
      </c>
      <c r="J52" s="6" t="str">
        <f>+VLOOKUP(B52,'[1]BASE CLIENTE'!$A$2:$M$88,7,FALSE)</f>
        <v>9970747K</v>
      </c>
      <c r="K52" s="6" t="str">
        <f>+VLOOKUP(B52,'[1]BASE CLIENTE'!$A$2:$M$88,8,FALSE)</f>
        <v>Arnaldo Castillo</v>
      </c>
      <c r="L52" s="5"/>
      <c r="M52" s="4"/>
    </row>
    <row r="53" spans="1:13" hidden="1" x14ac:dyDescent="0.3">
      <c r="A53" s="4" t="s">
        <v>13</v>
      </c>
      <c r="B53" s="5">
        <v>98983732</v>
      </c>
      <c r="C53" s="5" t="s">
        <v>204</v>
      </c>
      <c r="D53" s="5" t="s">
        <v>205</v>
      </c>
      <c r="E53" s="8" t="s">
        <v>206</v>
      </c>
      <c r="F53" s="4" t="s">
        <v>17</v>
      </c>
      <c r="G53" s="5"/>
      <c r="H53" s="5" t="s">
        <v>89</v>
      </c>
      <c r="I53" s="4" t="s">
        <v>30</v>
      </c>
      <c r="J53" s="6">
        <f>+VLOOKUP(B53,'[1]BASE CLIENTE'!$A$2:$M$88,7,FALSE)</f>
        <v>130276172</v>
      </c>
      <c r="K53" s="6" t="str">
        <f>+VLOOKUP(B53,'[1]BASE CLIENTE'!$A$2:$M$88,8,FALSE)</f>
        <v>Consuelo Romero</v>
      </c>
      <c r="L53" s="5"/>
      <c r="M53" s="4"/>
    </row>
    <row r="54" spans="1:13" hidden="1" x14ac:dyDescent="0.3">
      <c r="A54" s="4" t="s">
        <v>13</v>
      </c>
      <c r="B54" s="5">
        <v>184656981</v>
      </c>
      <c r="C54" s="5" t="s">
        <v>207</v>
      </c>
      <c r="D54" s="5" t="s">
        <v>208</v>
      </c>
      <c r="E54" s="8" t="s">
        <v>209</v>
      </c>
      <c r="F54" s="4" t="s">
        <v>17</v>
      </c>
      <c r="G54" s="5"/>
      <c r="H54" s="5" t="s">
        <v>89</v>
      </c>
      <c r="I54" s="4" t="s">
        <v>30</v>
      </c>
      <c r="J54" s="6">
        <f>+VLOOKUP(B54,'[1]BASE CLIENTE'!$A$2:$M$88,7,FALSE)</f>
        <v>130276172</v>
      </c>
      <c r="K54" s="6" t="str">
        <f>+VLOOKUP(B54,'[1]BASE CLIENTE'!$A$2:$M$88,8,FALSE)</f>
        <v>Consuelo Romero</v>
      </c>
      <c r="L54" s="5"/>
      <c r="M54" s="4"/>
    </row>
    <row r="55" spans="1:13" hidden="1" x14ac:dyDescent="0.3">
      <c r="A55" s="4" t="s">
        <v>13</v>
      </c>
      <c r="B55" s="5">
        <v>192446872</v>
      </c>
      <c r="C55" s="5" t="s">
        <v>210</v>
      </c>
      <c r="D55" s="5" t="s">
        <v>211</v>
      </c>
      <c r="E55" s="6" t="s">
        <v>212</v>
      </c>
      <c r="F55" s="4" t="s">
        <v>17</v>
      </c>
      <c r="G55" s="5"/>
      <c r="H55" s="5" t="s">
        <v>213</v>
      </c>
      <c r="I55" s="4" t="s">
        <v>67</v>
      </c>
      <c r="J55" s="6">
        <f>+VLOOKUP(B55,'[1]BASE CLIENTE'!$A$2:$M$88,7,FALSE)</f>
        <v>73010977</v>
      </c>
      <c r="K55" s="6" t="str">
        <f>+VLOOKUP(B55,'[1]BASE CLIENTE'!$A$2:$M$88,8,FALSE)</f>
        <v>Luis Sottovia</v>
      </c>
      <c r="L55" s="5"/>
      <c r="M55" s="4"/>
    </row>
    <row r="56" spans="1:13" hidden="1" x14ac:dyDescent="0.3">
      <c r="A56" s="4" t="s">
        <v>13</v>
      </c>
      <c r="B56" s="5">
        <v>70377810</v>
      </c>
      <c r="C56" s="5" t="s">
        <v>214</v>
      </c>
      <c r="D56" s="9" t="s">
        <v>215</v>
      </c>
      <c r="E56" s="6" t="s">
        <v>216</v>
      </c>
      <c r="F56" s="4" t="s">
        <v>17</v>
      </c>
      <c r="G56" s="5"/>
      <c r="H56" s="5" t="s">
        <v>77</v>
      </c>
      <c r="I56" s="4" t="s">
        <v>47</v>
      </c>
      <c r="J56" s="6">
        <f>+VLOOKUP(B56,'[1]BASE CLIENTE'!$A$2:$M$88,7,FALSE)</f>
        <v>139338243</v>
      </c>
      <c r="K56" s="6" t="str">
        <f>+VLOOKUP(B56,'[1]BASE CLIENTE'!$A$2:$M$88,8,FALSE)</f>
        <v>Jose Luis Otarola</v>
      </c>
      <c r="L56" s="5"/>
      <c r="M56" s="4"/>
    </row>
    <row r="57" spans="1:13" hidden="1" x14ac:dyDescent="0.3">
      <c r="A57" s="4" t="s">
        <v>13</v>
      </c>
      <c r="B57" s="5">
        <v>161405728</v>
      </c>
      <c r="C57" s="5" t="s">
        <v>217</v>
      </c>
      <c r="D57" s="9" t="s">
        <v>218</v>
      </c>
      <c r="E57" s="6" t="s">
        <v>219</v>
      </c>
      <c r="F57" s="4" t="s">
        <v>17</v>
      </c>
      <c r="G57" s="5"/>
      <c r="H57" s="5" t="s">
        <v>220</v>
      </c>
      <c r="I57" s="4" t="s">
        <v>38</v>
      </c>
      <c r="J57" s="6">
        <f>+VLOOKUP(B57,'[1]BASE CLIENTE'!$A$2:$M$88,7,FALSE)</f>
        <v>139338243</v>
      </c>
      <c r="K57" s="6" t="str">
        <f>+VLOOKUP(B57,'[1]BASE CLIENTE'!$A$2:$M$88,8,FALSE)</f>
        <v>Jose Luis Otarola</v>
      </c>
      <c r="L57" s="5"/>
      <c r="M57" s="4"/>
    </row>
    <row r="58" spans="1:13" hidden="1" x14ac:dyDescent="0.3">
      <c r="A58" s="4" t="s">
        <v>13</v>
      </c>
      <c r="B58" s="5">
        <v>89533813</v>
      </c>
      <c r="C58" s="5" t="s">
        <v>221</v>
      </c>
      <c r="D58" s="5" t="s">
        <v>222</v>
      </c>
      <c r="E58" s="5" t="s">
        <v>223</v>
      </c>
      <c r="F58" s="4" t="s">
        <v>17</v>
      </c>
      <c r="G58" s="5"/>
      <c r="H58" s="5" t="s">
        <v>18</v>
      </c>
      <c r="I58" s="4" t="s">
        <v>19</v>
      </c>
      <c r="J58" s="6">
        <f>+VLOOKUP(B58,'[1]BASE CLIENTE'!$A$2:$M$88,7,FALSE)</f>
        <v>103965136</v>
      </c>
      <c r="K58" s="6" t="str">
        <f>+VLOOKUP(B58,'[1]BASE CLIENTE'!$A$2:$M$88,8,FALSE)</f>
        <v>Maria Teresa Lara</v>
      </c>
      <c r="L58" s="5"/>
      <c r="M58" s="4"/>
    </row>
    <row r="59" spans="1:13" hidden="1" x14ac:dyDescent="0.3">
      <c r="A59" s="4" t="s">
        <v>13</v>
      </c>
      <c r="B59" s="5">
        <v>185331547</v>
      </c>
      <c r="C59" s="5" t="s">
        <v>224</v>
      </c>
      <c r="D59" s="5" t="s">
        <v>225</v>
      </c>
      <c r="E59" s="5" t="s">
        <v>226</v>
      </c>
      <c r="F59" s="4" t="s">
        <v>17</v>
      </c>
      <c r="G59" s="5"/>
      <c r="H59" s="5" t="s">
        <v>18</v>
      </c>
      <c r="I59" s="4" t="s">
        <v>19</v>
      </c>
      <c r="J59" s="6">
        <f>+VLOOKUP(B59,'[1]BASE CLIENTE'!$A$2:$M$88,7,FALSE)</f>
        <v>103741106</v>
      </c>
      <c r="K59" s="6" t="str">
        <f>+VLOOKUP(B59,'[1]BASE CLIENTE'!$A$2:$M$88,8,FALSE)</f>
        <v>Francisco Rojas</v>
      </c>
      <c r="L59" s="5"/>
      <c r="M59" s="4"/>
    </row>
    <row r="60" spans="1:13" hidden="1" x14ac:dyDescent="0.3">
      <c r="A60" s="4" t="s">
        <v>13</v>
      </c>
      <c r="B60" s="5">
        <v>132711682</v>
      </c>
      <c r="C60" s="5" t="s">
        <v>227</v>
      </c>
      <c r="D60" s="5" t="s">
        <v>228</v>
      </c>
      <c r="E60" s="5" t="s">
        <v>229</v>
      </c>
      <c r="F60" s="4" t="s">
        <v>17</v>
      </c>
      <c r="G60" s="5"/>
      <c r="H60" s="5" t="s">
        <v>18</v>
      </c>
      <c r="I60" s="4" t="s">
        <v>19</v>
      </c>
      <c r="J60" s="6">
        <f>+VLOOKUP(B60,'[1]BASE CLIENTE'!$A$2:$M$88,7,FALSE)</f>
        <v>136574124</v>
      </c>
      <c r="K60" s="6" t="str">
        <f>+VLOOKUP(B60,'[1]BASE CLIENTE'!$A$2:$M$88,8,FALSE)</f>
        <v>Juan Pablo Pizarro</v>
      </c>
      <c r="L60" s="5"/>
      <c r="M60" s="4"/>
    </row>
    <row r="61" spans="1:13" hidden="1" x14ac:dyDescent="0.3">
      <c r="A61" s="4" t="s">
        <v>13</v>
      </c>
      <c r="B61" s="5" t="s">
        <v>230</v>
      </c>
      <c r="C61" s="5" t="s">
        <v>231</v>
      </c>
      <c r="D61" s="5" t="s">
        <v>232</v>
      </c>
      <c r="E61" s="5" t="s">
        <v>233</v>
      </c>
      <c r="F61" s="4" t="s">
        <v>17</v>
      </c>
      <c r="G61" s="5"/>
      <c r="H61" s="5" t="s">
        <v>18</v>
      </c>
      <c r="I61" s="4" t="s">
        <v>19</v>
      </c>
      <c r="J61" s="6">
        <f>+VLOOKUP(B61,'[1]BASE CLIENTE'!$A$2:$M$88,7,FALSE)</f>
        <v>136574124</v>
      </c>
      <c r="K61" s="6" t="str">
        <f>+VLOOKUP(B61,'[1]BASE CLIENTE'!$A$2:$M$88,8,FALSE)</f>
        <v>Juan Pablo Pizarro</v>
      </c>
      <c r="L61" s="5"/>
      <c r="M61" s="4"/>
    </row>
    <row r="62" spans="1:13" hidden="1" x14ac:dyDescent="0.3">
      <c r="A62" s="4" t="s">
        <v>13</v>
      </c>
      <c r="B62" s="5">
        <v>180370994</v>
      </c>
      <c r="C62" s="5" t="s">
        <v>234</v>
      </c>
      <c r="D62" s="5" t="s">
        <v>235</v>
      </c>
      <c r="E62" s="5" t="s">
        <v>236</v>
      </c>
      <c r="F62" s="4" t="s">
        <v>17</v>
      </c>
      <c r="G62" s="5"/>
      <c r="H62" s="5" t="s">
        <v>196</v>
      </c>
      <c r="I62" s="4" t="s">
        <v>81</v>
      </c>
      <c r="J62" s="6">
        <f>+VLOOKUP(B62,'[1]BASE CLIENTE'!$A$2:$M$88,7,FALSE)</f>
        <v>156015539</v>
      </c>
      <c r="K62" s="6" t="str">
        <f>+VLOOKUP(B62,'[1]BASE CLIENTE'!$A$2:$M$88,8,FALSE)</f>
        <v>Carlos Olguin</v>
      </c>
      <c r="L62" s="5"/>
      <c r="M62" s="4"/>
    </row>
    <row r="63" spans="1:13" hidden="1" x14ac:dyDescent="0.3">
      <c r="A63" s="4" t="s">
        <v>13</v>
      </c>
      <c r="B63" s="5">
        <v>130840000</v>
      </c>
      <c r="C63" s="5" t="s">
        <v>237</v>
      </c>
      <c r="D63" s="5" t="s">
        <v>238</v>
      </c>
      <c r="E63" s="5" t="s">
        <v>239</v>
      </c>
      <c r="F63" s="4" t="s">
        <v>17</v>
      </c>
      <c r="G63" s="5"/>
      <c r="H63" s="5" t="s">
        <v>18</v>
      </c>
      <c r="I63" s="4" t="s">
        <v>19</v>
      </c>
      <c r="J63" s="6">
        <f>+VLOOKUP(B63,'[1]BASE CLIENTE'!$A$2:$M$88,7,FALSE)</f>
        <v>103741106</v>
      </c>
      <c r="K63" s="6" t="str">
        <f>+VLOOKUP(B63,'[1]BASE CLIENTE'!$A$2:$M$88,8,FALSE)</f>
        <v>Francisco Rojas</v>
      </c>
      <c r="L63" s="5"/>
      <c r="M63" s="4"/>
    </row>
    <row r="64" spans="1:13" hidden="1" x14ac:dyDescent="0.3">
      <c r="A64" s="4" t="s">
        <v>13</v>
      </c>
      <c r="B64" s="5">
        <v>116828677</v>
      </c>
      <c r="C64" s="5" t="s">
        <v>240</v>
      </c>
      <c r="D64" s="5" t="s">
        <v>241</v>
      </c>
      <c r="E64" s="5" t="s">
        <v>242</v>
      </c>
      <c r="F64" s="4" t="s">
        <v>17</v>
      </c>
      <c r="G64" s="5"/>
      <c r="H64" s="5" t="s">
        <v>18</v>
      </c>
      <c r="I64" s="4" t="s">
        <v>19</v>
      </c>
      <c r="J64" s="6">
        <f>+VLOOKUP(B64,'[1]BASE CLIENTE'!$A$2:$M$88,7,FALSE)</f>
        <v>103965136</v>
      </c>
      <c r="K64" s="6" t="str">
        <f>+VLOOKUP(B64,'[1]BASE CLIENTE'!$A$2:$M$88,8,FALSE)</f>
        <v>Maria Teresa Lara</v>
      </c>
      <c r="L64" s="5"/>
      <c r="M64" s="4"/>
    </row>
    <row r="65" spans="1:13" hidden="1" x14ac:dyDescent="0.3">
      <c r="A65" s="4" t="s">
        <v>13</v>
      </c>
      <c r="B65" s="5">
        <v>90979922</v>
      </c>
      <c r="C65" s="5" t="s">
        <v>243</v>
      </c>
      <c r="D65" s="5" t="s">
        <v>108</v>
      </c>
      <c r="E65" s="5" t="s">
        <v>244</v>
      </c>
      <c r="F65" s="4" t="s">
        <v>17</v>
      </c>
      <c r="G65" s="5"/>
      <c r="H65" s="5" t="s">
        <v>18</v>
      </c>
      <c r="I65" s="4" t="s">
        <v>19</v>
      </c>
      <c r="J65" s="6">
        <f>+VLOOKUP(B65,'[1]BASE CLIENTE'!$A$2:$M$88,7,FALSE)</f>
        <v>136574124</v>
      </c>
      <c r="K65" s="6" t="str">
        <f>+VLOOKUP(B65,'[1]BASE CLIENTE'!$A$2:$M$88,8,FALSE)</f>
        <v>Juan Pablo Pizarro</v>
      </c>
      <c r="L65" s="5"/>
      <c r="M65" s="4"/>
    </row>
    <row r="66" spans="1:13" hidden="1" x14ac:dyDescent="0.3">
      <c r="A66" s="4" t="s">
        <v>13</v>
      </c>
      <c r="B66" s="5">
        <v>158405598</v>
      </c>
      <c r="C66" s="5" t="s">
        <v>245</v>
      </c>
      <c r="D66" s="5" t="s">
        <v>246</v>
      </c>
      <c r="E66" s="5" t="s">
        <v>247</v>
      </c>
      <c r="F66" s="4" t="s">
        <v>17</v>
      </c>
      <c r="G66" s="5"/>
      <c r="H66" s="5" t="s">
        <v>248</v>
      </c>
      <c r="I66" s="4" t="s">
        <v>47</v>
      </c>
      <c r="J66" s="6">
        <f>+VLOOKUP(B66,'[1]BASE CLIENTE'!$A$2:$M$88,7,FALSE)</f>
        <v>130276172</v>
      </c>
      <c r="K66" s="6" t="str">
        <f>+VLOOKUP(B66,'[1]BASE CLIENTE'!$A$2:$M$88,8,FALSE)</f>
        <v>Consuelo Romero</v>
      </c>
      <c r="L66" s="5"/>
      <c r="M66" s="4"/>
    </row>
    <row r="67" spans="1:13" hidden="1" x14ac:dyDescent="0.3">
      <c r="A67" s="4" t="s">
        <v>13</v>
      </c>
      <c r="B67" s="5" t="s">
        <v>249</v>
      </c>
      <c r="C67" s="5" t="s">
        <v>250</v>
      </c>
      <c r="D67" s="5" t="s">
        <v>251</v>
      </c>
      <c r="E67" s="5" t="s">
        <v>252</v>
      </c>
      <c r="F67" s="4" t="s">
        <v>17</v>
      </c>
      <c r="G67" s="5"/>
      <c r="H67" s="5" t="s">
        <v>253</v>
      </c>
      <c r="I67" s="4" t="s">
        <v>81</v>
      </c>
      <c r="J67" s="6">
        <f>+VLOOKUP(B67,'[1]BASE CLIENTE'!$A$2:$M$88,7,FALSE)</f>
        <v>130276172</v>
      </c>
      <c r="K67" s="6" t="str">
        <f>+VLOOKUP(B67,'[1]BASE CLIENTE'!$A$2:$M$88,8,FALSE)</f>
        <v>Consuelo Romero</v>
      </c>
      <c r="L67" s="5"/>
      <c r="M67" s="4"/>
    </row>
    <row r="68" spans="1:13" hidden="1" x14ac:dyDescent="0.3">
      <c r="A68" s="4" t="s">
        <v>13</v>
      </c>
      <c r="B68" s="5">
        <v>114048119</v>
      </c>
      <c r="C68" s="5" t="s">
        <v>254</v>
      </c>
      <c r="D68" s="5" t="s">
        <v>255</v>
      </c>
      <c r="E68" s="6" t="s">
        <v>256</v>
      </c>
      <c r="F68" s="4" t="s">
        <v>17</v>
      </c>
      <c r="G68" s="5"/>
      <c r="H68" s="5" t="s">
        <v>257</v>
      </c>
      <c r="I68" s="4" t="s">
        <v>81</v>
      </c>
      <c r="J68" s="6">
        <f>+VLOOKUP(B68,'[1]BASE CLIENTE'!$A$2:$M$88,7,FALSE)</f>
        <v>156015539</v>
      </c>
      <c r="K68" s="6" t="str">
        <f>+VLOOKUP(B68,'[1]BASE CLIENTE'!$A$2:$M$88,8,FALSE)</f>
        <v>Carlos Olguin</v>
      </c>
      <c r="L68" s="5"/>
      <c r="M68" s="4"/>
    </row>
    <row r="69" spans="1:13" hidden="1" x14ac:dyDescent="0.3">
      <c r="A69" s="4" t="s">
        <v>13</v>
      </c>
      <c r="B69" s="5">
        <v>73010977</v>
      </c>
      <c r="C69" s="5" t="s">
        <v>258</v>
      </c>
      <c r="D69" s="5" t="s">
        <v>259</v>
      </c>
      <c r="E69" s="9" t="s">
        <v>260</v>
      </c>
      <c r="F69" s="4" t="s">
        <v>17</v>
      </c>
      <c r="G69" s="5"/>
      <c r="H69" s="5" t="s">
        <v>261</v>
      </c>
      <c r="I69" s="4" t="s">
        <v>47</v>
      </c>
      <c r="J69" s="6">
        <f>+VLOOKUP(B69,'[1]BASE CLIENTE'!$A$2:$M$88,7,FALSE)</f>
        <v>134917695</v>
      </c>
      <c r="K69" s="6" t="str">
        <f>+VLOOKUP(B69,'[1]BASE CLIENTE'!$A$2:$M$88,8,FALSE)</f>
        <v>Alex Carreño</v>
      </c>
      <c r="L69" s="4"/>
      <c r="M69" s="4"/>
    </row>
    <row r="70" spans="1:13" hidden="1" x14ac:dyDescent="0.3">
      <c r="A70" s="4" t="s">
        <v>13</v>
      </c>
      <c r="B70" s="5">
        <v>267949042</v>
      </c>
      <c r="C70" s="5" t="s">
        <v>262</v>
      </c>
      <c r="D70" s="5" t="s">
        <v>263</v>
      </c>
      <c r="E70" s="9" t="s">
        <v>264</v>
      </c>
      <c r="F70" s="4" t="s">
        <v>17</v>
      </c>
      <c r="G70" s="5"/>
      <c r="H70" s="5" t="s">
        <v>265</v>
      </c>
      <c r="I70" s="4" t="s">
        <v>81</v>
      </c>
      <c r="J70" s="6">
        <f>+VLOOKUP(B70,'[1]BASE CLIENTE'!$A$2:$M$88,7,FALSE)</f>
        <v>161405728</v>
      </c>
      <c r="K70" s="6" t="str">
        <f>+VLOOKUP(B70,'[1]BASE CLIENTE'!$A$2:$M$88,8,FALSE)</f>
        <v>Carlos Concha</v>
      </c>
      <c r="L70" s="5"/>
      <c r="M70" s="4"/>
    </row>
    <row r="71" spans="1:13" hidden="1" x14ac:dyDescent="0.3">
      <c r="A71" s="4" t="s">
        <v>13</v>
      </c>
      <c r="B71" s="5">
        <v>198258326</v>
      </c>
      <c r="C71" s="5" t="s">
        <v>266</v>
      </c>
      <c r="D71" s="5" t="s">
        <v>135</v>
      </c>
      <c r="E71" s="9" t="s">
        <v>267</v>
      </c>
      <c r="F71" s="4" t="s">
        <v>17</v>
      </c>
      <c r="G71" s="5"/>
      <c r="H71" s="5" t="s">
        <v>268</v>
      </c>
      <c r="I71" s="4" t="s">
        <v>81</v>
      </c>
      <c r="J71" s="6">
        <f>+VLOOKUP(B71,'[1]BASE CLIENTE'!$A$2:$M$88,7,FALSE)</f>
        <v>130276172</v>
      </c>
      <c r="K71" s="6" t="str">
        <f>+VLOOKUP(B71,'[1]BASE CLIENTE'!$A$2:$M$88,8,FALSE)</f>
        <v>Consuelo Romero</v>
      </c>
      <c r="L71" s="5"/>
      <c r="M71" s="4"/>
    </row>
    <row r="72" spans="1:13" hidden="1" x14ac:dyDescent="0.3">
      <c r="A72" s="4" t="s">
        <v>13</v>
      </c>
      <c r="B72" s="5">
        <v>161004960</v>
      </c>
      <c r="C72" s="5" t="s">
        <v>269</v>
      </c>
      <c r="D72" s="5" t="s">
        <v>270</v>
      </c>
      <c r="E72" s="5" t="s">
        <v>271</v>
      </c>
      <c r="F72" s="4" t="s">
        <v>17</v>
      </c>
      <c r="G72" s="5"/>
      <c r="H72" s="5" t="s">
        <v>272</v>
      </c>
      <c r="I72" s="4" t="s">
        <v>67</v>
      </c>
      <c r="J72" s="6">
        <f>+VLOOKUP(B72,'[1]BASE CLIENTE'!$A$2:$M$88,7,FALSE)</f>
        <v>167427081</v>
      </c>
      <c r="K72" s="6" t="str">
        <f>+VLOOKUP(B72,'[1]BASE CLIENTE'!$A$2:$M$88,8,FALSE)</f>
        <v>Nathalia Igor</v>
      </c>
      <c r="L72" s="5"/>
      <c r="M72" s="4"/>
    </row>
    <row r="73" spans="1:13" hidden="1" x14ac:dyDescent="0.3">
      <c r="A73" s="4" t="s">
        <v>13</v>
      </c>
      <c r="B73" s="5" t="s">
        <v>273</v>
      </c>
      <c r="C73" s="5" t="s">
        <v>274</v>
      </c>
      <c r="D73" s="5" t="s">
        <v>275</v>
      </c>
      <c r="E73" s="5" t="s">
        <v>276</v>
      </c>
      <c r="F73" s="4" t="s">
        <v>17</v>
      </c>
      <c r="G73" s="5"/>
      <c r="H73" s="5" t="s">
        <v>277</v>
      </c>
      <c r="I73" s="4" t="s">
        <v>67</v>
      </c>
      <c r="J73" s="6">
        <f>+VLOOKUP(B73,'[1]BASE CLIENTE'!$A$2:$M$88,7,FALSE)</f>
        <v>156015539</v>
      </c>
      <c r="K73" s="6" t="str">
        <f>+VLOOKUP(B73,'[1]BASE CLIENTE'!$A$2:$M$88,8,FALSE)</f>
        <v>Carlos Olguin</v>
      </c>
      <c r="L73" s="5"/>
      <c r="M73" s="4"/>
    </row>
    <row r="74" spans="1:13" hidden="1" x14ac:dyDescent="0.3">
      <c r="A74" s="4" t="s">
        <v>13</v>
      </c>
      <c r="B74" s="5">
        <v>172731309</v>
      </c>
      <c r="C74" s="5" t="s">
        <v>278</v>
      </c>
      <c r="D74" s="5" t="s">
        <v>279</v>
      </c>
      <c r="E74" s="5" t="s">
        <v>280</v>
      </c>
      <c r="F74" s="4" t="s">
        <v>17</v>
      </c>
      <c r="G74" s="5"/>
      <c r="H74" s="5" t="s">
        <v>281</v>
      </c>
      <c r="I74" s="4" t="s">
        <v>81</v>
      </c>
      <c r="J74" s="6" t="str">
        <f>+VLOOKUP(B74,'[1]BASE CLIENTE'!$A$2:$M$88,7,FALSE)</f>
        <v>10462622K</v>
      </c>
      <c r="K74" s="6" t="str">
        <f>+VLOOKUP(B74,'[1]BASE CLIENTE'!$A$2:$M$88,8,FALSE)</f>
        <v>Luis Rubio</v>
      </c>
      <c r="L74" s="5"/>
      <c r="M74" s="4"/>
    </row>
    <row r="75" spans="1:13" hidden="1" x14ac:dyDescent="0.3">
      <c r="A75" s="4" t="s">
        <v>13</v>
      </c>
      <c r="B75" s="5">
        <v>170859634</v>
      </c>
      <c r="C75" s="5" t="s">
        <v>282</v>
      </c>
      <c r="D75" s="5" t="s">
        <v>283</v>
      </c>
      <c r="E75" s="10" t="s">
        <v>284</v>
      </c>
      <c r="F75" s="4" t="s">
        <v>17</v>
      </c>
      <c r="G75" s="5"/>
      <c r="H75" s="5" t="s">
        <v>285</v>
      </c>
      <c r="I75" s="4" t="s">
        <v>30</v>
      </c>
      <c r="J75" s="6">
        <f>+VLOOKUP(B75,'[1]BASE CLIENTE'!$A$2:$M$88,7,FALSE)</f>
        <v>130276172</v>
      </c>
      <c r="K75" s="6" t="str">
        <f>+VLOOKUP(B75,'[1]BASE CLIENTE'!$A$2:$M$88,8,FALSE)</f>
        <v>Consuelo Romero</v>
      </c>
      <c r="L75" s="5"/>
      <c r="M75" s="4"/>
    </row>
    <row r="76" spans="1:13" hidden="1" x14ac:dyDescent="0.3">
      <c r="A76" s="4" t="s">
        <v>13</v>
      </c>
      <c r="B76" s="5" t="s">
        <v>286</v>
      </c>
      <c r="C76" s="5" t="s">
        <v>287</v>
      </c>
      <c r="D76" s="5" t="s">
        <v>173</v>
      </c>
      <c r="E76" s="5" t="s">
        <v>288</v>
      </c>
      <c r="F76" s="4" t="s">
        <v>17</v>
      </c>
      <c r="G76" s="5"/>
      <c r="H76" s="5" t="s">
        <v>18</v>
      </c>
      <c r="I76" s="4" t="s">
        <v>19</v>
      </c>
      <c r="J76" s="6">
        <f>+VLOOKUP(B76,'[1]BASE CLIENTE'!$A$2:$M$88,7,FALSE)</f>
        <v>103741106</v>
      </c>
      <c r="K76" s="6" t="str">
        <f>+VLOOKUP(B76,'[1]BASE CLIENTE'!$A$2:$M$88,8,FALSE)</f>
        <v>Francisco Rojas</v>
      </c>
      <c r="L76" s="5"/>
      <c r="M76" s="4"/>
    </row>
    <row r="77" spans="1:13" x14ac:dyDescent="0.3">
      <c r="A77" s="4" t="s">
        <v>13</v>
      </c>
      <c r="B77" s="11">
        <v>138946908</v>
      </c>
      <c r="C77" s="5" t="s">
        <v>289</v>
      </c>
      <c r="D77" s="5" t="s">
        <v>290</v>
      </c>
      <c r="E77" s="10" t="s">
        <v>291</v>
      </c>
      <c r="F77" s="4" t="s">
        <v>17</v>
      </c>
      <c r="G77" s="5"/>
      <c r="H77" s="5" t="s">
        <v>292</v>
      </c>
      <c r="I77" s="4" t="s">
        <v>293</v>
      </c>
      <c r="J77" s="5">
        <v>118295633</v>
      </c>
      <c r="K77" s="6" t="str">
        <f>+VLOOKUP(B77,'[1]BASE CLIENTE'!$A$2:$M$88,8,FALSE)</f>
        <v>Maria Kenesich</v>
      </c>
      <c r="L77" s="5"/>
      <c r="M77" s="4"/>
    </row>
    <row r="78" spans="1:13" hidden="1" x14ac:dyDescent="0.3">
      <c r="A78" s="4" t="s">
        <v>13</v>
      </c>
      <c r="B78" s="5">
        <v>157359940</v>
      </c>
      <c r="C78" s="5" t="s">
        <v>294</v>
      </c>
      <c r="D78" s="5" t="s">
        <v>295</v>
      </c>
      <c r="E78" s="5" t="s">
        <v>296</v>
      </c>
      <c r="F78" s="4" t="s">
        <v>17</v>
      </c>
      <c r="G78" s="5"/>
      <c r="H78" s="5" t="s">
        <v>18</v>
      </c>
      <c r="I78" s="4" t="s">
        <v>19</v>
      </c>
      <c r="J78" s="6">
        <f>+VLOOKUP(B78,'[1]BASE CLIENTE'!$A$2:$M$88,7,FALSE)</f>
        <v>70377810</v>
      </c>
      <c r="K78" s="6" t="str">
        <f>+VLOOKUP(B78,'[1]BASE CLIENTE'!$A$2:$M$88,8,FALSE)</f>
        <v>Leopoldo Brandenburg</v>
      </c>
      <c r="L78" s="5"/>
      <c r="M78" s="4"/>
    </row>
    <row r="79" spans="1:13" hidden="1" x14ac:dyDescent="0.3">
      <c r="A79" s="4" t="s">
        <v>13</v>
      </c>
      <c r="B79" s="5">
        <v>186376927</v>
      </c>
      <c r="C79" s="5" t="s">
        <v>297</v>
      </c>
      <c r="D79" s="5" t="s">
        <v>298</v>
      </c>
      <c r="E79" s="5" t="s">
        <v>299</v>
      </c>
      <c r="F79" s="4" t="s">
        <v>17</v>
      </c>
      <c r="G79" s="5"/>
      <c r="H79" s="5" t="s">
        <v>300</v>
      </c>
      <c r="I79" s="4" t="s">
        <v>81</v>
      </c>
      <c r="J79" s="6">
        <f>+VLOOKUP(B79,'[1]BASE CLIENTE'!$A$2:$M$88,7,FALSE)</f>
        <v>130276172</v>
      </c>
      <c r="K79" s="6" t="str">
        <f>+VLOOKUP(B79,'[1]BASE CLIENTE'!$A$2:$M$88,8,FALSE)</f>
        <v>Consuelo Romero</v>
      </c>
      <c r="L79" s="5"/>
      <c r="M79" s="4"/>
    </row>
    <row r="80" spans="1:13" hidden="1" x14ac:dyDescent="0.3">
      <c r="A80" s="4" t="s">
        <v>13</v>
      </c>
      <c r="B80" s="5">
        <v>155197633</v>
      </c>
      <c r="C80" s="5" t="s">
        <v>301</v>
      </c>
      <c r="D80" s="5" t="s">
        <v>270</v>
      </c>
      <c r="E80" s="5" t="s">
        <v>302</v>
      </c>
      <c r="F80" s="4" t="s">
        <v>17</v>
      </c>
      <c r="G80" s="5"/>
      <c r="H80" s="5" t="s">
        <v>303</v>
      </c>
      <c r="I80" s="4" t="s">
        <v>19</v>
      </c>
      <c r="J80" s="6" t="str">
        <f>+VLOOKUP(B80,'[1]BASE CLIENTE'!$A$2:$M$88,7,FALSE)</f>
        <v>9970747K</v>
      </c>
      <c r="K80" s="6" t="str">
        <f>+VLOOKUP(B80,'[1]BASE CLIENTE'!$A$2:$M$88,8,FALSE)</f>
        <v>Arnaldo Castillo</v>
      </c>
      <c r="L80" s="5"/>
      <c r="M80" s="4"/>
    </row>
    <row r="81" spans="1:13" hidden="1" x14ac:dyDescent="0.3">
      <c r="A81" s="4" t="s">
        <v>13</v>
      </c>
      <c r="B81" s="5">
        <v>258624734</v>
      </c>
      <c r="C81" s="5" t="s">
        <v>304</v>
      </c>
      <c r="D81" s="5" t="s">
        <v>305</v>
      </c>
      <c r="E81" s="5" t="s">
        <v>306</v>
      </c>
      <c r="F81" s="4" t="s">
        <v>17</v>
      </c>
      <c r="G81" s="5"/>
      <c r="H81" s="5" t="s">
        <v>18</v>
      </c>
      <c r="I81" s="4" t="s">
        <v>19</v>
      </c>
      <c r="J81" s="6">
        <f>+VLOOKUP(B81,'[1]BASE CLIENTE'!$A$2:$M$88,7,FALSE)</f>
        <v>136574124</v>
      </c>
      <c r="K81" s="6" t="str">
        <f>+VLOOKUP(B81,'[1]BASE CLIENTE'!$A$2:$M$88,8,FALSE)</f>
        <v>Juan Pablo Pizarro</v>
      </c>
      <c r="L81" s="5"/>
      <c r="M81" s="4"/>
    </row>
    <row r="82" spans="1:13" hidden="1" x14ac:dyDescent="0.3">
      <c r="A82" s="4" t="s">
        <v>13</v>
      </c>
      <c r="B82" s="5">
        <v>260709143</v>
      </c>
      <c r="C82" s="5" t="s">
        <v>307</v>
      </c>
      <c r="D82" s="5" t="s">
        <v>308</v>
      </c>
      <c r="E82" s="5" t="s">
        <v>309</v>
      </c>
      <c r="F82" s="4" t="s">
        <v>17</v>
      </c>
      <c r="G82" s="5"/>
      <c r="H82" s="5" t="s">
        <v>303</v>
      </c>
      <c r="I82" s="4" t="s">
        <v>19</v>
      </c>
      <c r="J82" s="6">
        <f>+VLOOKUP(B82,'[1]BASE CLIENTE'!$A$2:$M$88,7,FALSE)</f>
        <v>70377810</v>
      </c>
      <c r="K82" s="6" t="str">
        <f>+VLOOKUP(B82,'[1]BASE CLIENTE'!$A$2:$M$88,8,FALSE)</f>
        <v>Leopoldo Brandenburg</v>
      </c>
      <c r="L82" s="5"/>
      <c r="M82" s="4"/>
    </row>
    <row r="83" spans="1:13" hidden="1" x14ac:dyDescent="0.3">
      <c r="A83" s="4" t="s">
        <v>13</v>
      </c>
      <c r="B83" s="5">
        <v>179643634</v>
      </c>
      <c r="C83" s="5" t="s">
        <v>310</v>
      </c>
      <c r="D83" s="5" t="s">
        <v>311</v>
      </c>
      <c r="E83" s="5" t="s">
        <v>312</v>
      </c>
      <c r="F83" s="4" t="s">
        <v>17</v>
      </c>
      <c r="G83" s="5"/>
      <c r="H83" s="5" t="s">
        <v>313</v>
      </c>
      <c r="I83" s="4" t="s">
        <v>30</v>
      </c>
      <c r="J83" s="6">
        <f>+VLOOKUP(B83,'[1]BASE CLIENTE'!$A$2:$M$88,7,FALSE)</f>
        <v>54366043</v>
      </c>
      <c r="K83" s="6" t="str">
        <f>+VLOOKUP(B83,'[1]BASE CLIENTE'!$A$2:$M$88,8,FALSE)</f>
        <v>Glauco Aracena</v>
      </c>
      <c r="L83" s="5"/>
      <c r="M83" s="4"/>
    </row>
    <row r="84" spans="1:13" hidden="1" x14ac:dyDescent="0.3">
      <c r="A84" s="4" t="s">
        <v>13</v>
      </c>
      <c r="B84" s="5">
        <v>259363608</v>
      </c>
      <c r="C84" s="5" t="s">
        <v>314</v>
      </c>
      <c r="D84" s="5" t="s">
        <v>315</v>
      </c>
      <c r="E84" s="5" t="s">
        <v>316</v>
      </c>
      <c r="F84" s="4" t="s">
        <v>17</v>
      </c>
      <c r="G84" s="5"/>
      <c r="H84" s="5" t="s">
        <v>18</v>
      </c>
      <c r="I84" s="4" t="s">
        <v>19</v>
      </c>
      <c r="J84" s="6">
        <f>+VLOOKUP(B84,'[1]BASE CLIENTE'!$A$2:$M$88,7,FALSE)</f>
        <v>136574124</v>
      </c>
      <c r="K84" s="6" t="str">
        <f>+VLOOKUP(B84,'[1]BASE CLIENTE'!$A$2:$M$88,8,FALSE)</f>
        <v>Juan Pablo Pizarro</v>
      </c>
      <c r="L84" s="5"/>
      <c r="M84" s="4"/>
    </row>
    <row r="85" spans="1:13" hidden="1" x14ac:dyDescent="0.3">
      <c r="A85" s="4" t="s">
        <v>13</v>
      </c>
      <c r="B85" s="5">
        <v>82950516</v>
      </c>
      <c r="C85" s="5" t="s">
        <v>317</v>
      </c>
      <c r="D85" s="5" t="s">
        <v>318</v>
      </c>
      <c r="E85" s="5" t="s">
        <v>319</v>
      </c>
      <c r="F85" s="4" t="s">
        <v>17</v>
      </c>
      <c r="G85" s="5"/>
      <c r="H85" s="5" t="s">
        <v>18</v>
      </c>
      <c r="I85" s="4" t="s">
        <v>19</v>
      </c>
      <c r="J85" s="6">
        <f>+VLOOKUP(B85,'[1]BASE CLIENTE'!$A$2:$M$88,7,FALSE)</f>
        <v>103741106</v>
      </c>
      <c r="K85" s="6" t="str">
        <f>+VLOOKUP(B85,'[1]BASE CLIENTE'!$A$2:$M$88,8,FALSE)</f>
        <v>Francisco Rojas</v>
      </c>
      <c r="L85" s="5"/>
      <c r="M85" s="4"/>
    </row>
    <row r="86" spans="1:13" hidden="1" x14ac:dyDescent="0.3">
      <c r="A86" s="4" t="s">
        <v>13</v>
      </c>
      <c r="B86" s="5">
        <v>141302485</v>
      </c>
      <c r="C86" s="5" t="s">
        <v>320</v>
      </c>
      <c r="D86" s="5" t="s">
        <v>321</v>
      </c>
      <c r="E86" s="5" t="s">
        <v>322</v>
      </c>
      <c r="F86" s="4" t="s">
        <v>17</v>
      </c>
      <c r="G86" s="5"/>
      <c r="H86" s="5" t="s">
        <v>18</v>
      </c>
      <c r="I86" s="4" t="s">
        <v>19</v>
      </c>
      <c r="J86" s="6">
        <f>+VLOOKUP(B86,'[1]BASE CLIENTE'!$A$2:$M$88,7,FALSE)</f>
        <v>103741106</v>
      </c>
      <c r="K86" s="6" t="str">
        <f>+VLOOKUP(B86,'[1]BASE CLIENTE'!$A$2:$M$88,8,FALSE)</f>
        <v>Francisco Rojas</v>
      </c>
      <c r="L86" s="5"/>
      <c r="M86" s="4"/>
    </row>
    <row r="87" spans="1:13" hidden="1" x14ac:dyDescent="0.3">
      <c r="A87" s="4" t="s">
        <v>13</v>
      </c>
      <c r="B87" s="5" t="s">
        <v>323</v>
      </c>
      <c r="C87" s="5" t="s">
        <v>324</v>
      </c>
      <c r="D87" s="5" t="s">
        <v>325</v>
      </c>
      <c r="E87" s="5" t="s">
        <v>326</v>
      </c>
      <c r="F87" s="4" t="s">
        <v>17</v>
      </c>
      <c r="G87" s="5"/>
      <c r="H87" s="5" t="s">
        <v>77</v>
      </c>
      <c r="I87" s="4" t="s">
        <v>47</v>
      </c>
      <c r="J87" s="6">
        <f>+VLOOKUP(B87,'[1]BASE CLIENTE'!$A$2:$M$88,7,FALSE)</f>
        <v>139338243</v>
      </c>
      <c r="K87" s="6" t="str">
        <f>+VLOOKUP(B87,'[1]BASE CLIENTE'!$A$2:$M$88,8,FALSE)</f>
        <v>Jose Luis Otarola</v>
      </c>
      <c r="L87" s="5"/>
      <c r="M87" s="4"/>
    </row>
    <row r="88" spans="1:13" hidden="1" x14ac:dyDescent="0.3">
      <c r="A88" s="4" t="s">
        <v>13</v>
      </c>
      <c r="B88" s="5">
        <v>12160899</v>
      </c>
      <c r="C88" s="5" t="s">
        <v>327</v>
      </c>
      <c r="D88" s="5" t="s">
        <v>328</v>
      </c>
      <c r="E88" s="5" t="s">
        <v>329</v>
      </c>
      <c r="F88" s="4" t="s">
        <v>17</v>
      </c>
      <c r="G88" s="4"/>
      <c r="H88" s="4"/>
      <c r="I88" s="4" t="s">
        <v>59</v>
      </c>
      <c r="J88" s="6"/>
      <c r="K88" s="4"/>
      <c r="L88" s="4"/>
      <c r="M88" s="4"/>
    </row>
  </sheetData>
  <autoFilter ref="A1:M88" xr:uid="{00000000-0001-0000-0000-000000000000}">
    <filterColumn colId="10">
      <filters>
        <filter val="Maria Kenesich"/>
      </filters>
    </filterColumn>
  </autoFilter>
  <conditionalFormatting sqref="B2:B19 B21:B28 B30:B51 B53:B76 B78:B88">
    <cfRule type="expression" dxfId="74" priority="28">
      <formula>CELL("DIRECCION")=ADDRESS(ROW(),COLUMN())</formula>
    </cfRule>
  </conditionalFormatting>
  <conditionalFormatting sqref="C2:D88">
    <cfRule type="expression" dxfId="73" priority="27">
      <formula>CELL("DIRECCION")=ADDRESS(ROW(),COLUMN())</formula>
    </cfRule>
  </conditionalFormatting>
  <conditionalFormatting sqref="E2:E88">
    <cfRule type="expression" dxfId="72" priority="26">
      <formula>CELL("DIRECCION")=ADDRESS(ROW(),COLUMN())</formula>
    </cfRule>
  </conditionalFormatting>
  <conditionalFormatting sqref="H2:H33">
    <cfRule type="expression" dxfId="71" priority="25">
      <formula>CELL("DIRECCION")=ADDRESS(ROW(),COLUMN())</formula>
    </cfRule>
  </conditionalFormatting>
  <conditionalFormatting sqref="H34:H87">
    <cfRule type="expression" dxfId="70" priority="24">
      <formula>CELL("DIRECCION")=ADDRESS(ROW(),COLUMN())</formula>
    </cfRule>
  </conditionalFormatting>
  <conditionalFormatting sqref="G2:G33">
    <cfRule type="expression" dxfId="69" priority="23">
      <formula>CELL("DIRECCION")=ADDRESS(ROW(),COLUMN())</formula>
    </cfRule>
  </conditionalFormatting>
  <conditionalFormatting sqref="G34:G87">
    <cfRule type="expression" dxfId="68" priority="22">
      <formula>CELL("DIRECCION")=ADDRESS(ROW(),COLUMN())</formula>
    </cfRule>
  </conditionalFormatting>
  <conditionalFormatting sqref="J2:J6 J35:J76 J8:J33 J78:J88">
    <cfRule type="expression" dxfId="67" priority="21">
      <formula>CELL("DIRECCION")=ADDRESS(ROW(),COLUMN())</formula>
    </cfRule>
  </conditionalFormatting>
  <conditionalFormatting sqref="L2:L4 L32:L33 L6:L7 L10:L13 L15:L28 L39:L44 L47:L68 L75:L87">
    <cfRule type="expression" dxfId="66" priority="20">
      <formula>CELL("DIRECCION")=ADDRESS(ROW(),COLUMN())</formula>
    </cfRule>
  </conditionalFormatting>
  <conditionalFormatting sqref="L30">
    <cfRule type="expression" dxfId="65" priority="19">
      <formula>CELL("DIRECCION")=ADDRESS(ROW(),COLUMN())</formula>
    </cfRule>
  </conditionalFormatting>
  <conditionalFormatting sqref="L35">
    <cfRule type="expression" dxfId="64" priority="18">
      <formula>CELL("DIRECCION")=ADDRESS(ROW(),COLUMN())</formula>
    </cfRule>
  </conditionalFormatting>
  <conditionalFormatting sqref="L36">
    <cfRule type="expression" dxfId="63" priority="17">
      <formula>CELL("DIRECCION")=ADDRESS(ROW(),COLUMN())</formula>
    </cfRule>
  </conditionalFormatting>
  <conditionalFormatting sqref="L38">
    <cfRule type="expression" dxfId="62" priority="16">
      <formula>CELL("DIRECCION")=ADDRESS(ROW(),COLUMN())</formula>
    </cfRule>
  </conditionalFormatting>
  <conditionalFormatting sqref="L70">
    <cfRule type="expression" dxfId="61" priority="15">
      <formula>CELL("DIRECCION")=ADDRESS(ROW(),COLUMN())</formula>
    </cfRule>
  </conditionalFormatting>
  <conditionalFormatting sqref="L71">
    <cfRule type="expression" dxfId="60" priority="14">
      <formula>CELL("DIRECCION")=ADDRESS(ROW(),COLUMN())</formula>
    </cfRule>
  </conditionalFormatting>
  <conditionalFormatting sqref="L72">
    <cfRule type="expression" dxfId="59" priority="13">
      <formula>CELL("DIRECCION")=ADDRESS(ROW(),COLUMN())</formula>
    </cfRule>
  </conditionalFormatting>
  <conditionalFormatting sqref="L73">
    <cfRule type="expression" dxfId="58" priority="12">
      <formula>CELL("DIRECCION")=ADDRESS(ROW(),COLUMN())</formula>
    </cfRule>
  </conditionalFormatting>
  <conditionalFormatting sqref="L74">
    <cfRule type="expression" dxfId="57" priority="11">
      <formula>CELL("DIRECCION")=ADDRESS(ROW(),COLUMN())</formula>
    </cfRule>
  </conditionalFormatting>
  <conditionalFormatting sqref="L14">
    <cfRule type="expression" dxfId="56" priority="10">
      <formula>CELL("DIRECCION")=ADDRESS(ROW(),COLUMN())</formula>
    </cfRule>
  </conditionalFormatting>
  <conditionalFormatting sqref="J34">
    <cfRule type="expression" dxfId="55" priority="9">
      <formula>CELL("DIRECCION")=ADDRESS(ROW(),COLUMN())</formula>
    </cfRule>
  </conditionalFormatting>
  <conditionalFormatting sqref="B20">
    <cfRule type="expression" dxfId="54" priority="8">
      <formula>CELL("DIRECCION")=ADDRESS(ROW(),COLUMN())</formula>
    </cfRule>
  </conditionalFormatting>
  <conditionalFormatting sqref="B29">
    <cfRule type="expression" dxfId="53" priority="7">
      <formula>CELL("DIRECCION")=ADDRESS(ROW(),COLUMN())</formula>
    </cfRule>
  </conditionalFormatting>
  <conditionalFormatting sqref="K2:K87">
    <cfRule type="expression" dxfId="52" priority="6">
      <formula>CELL("DIRECCION")=ADDRESS(ROW(),COLUMN())</formula>
    </cfRule>
  </conditionalFormatting>
  <conditionalFormatting sqref="B78:B88 B2:B76">
    <cfRule type="duplicateValues" dxfId="51" priority="5"/>
  </conditionalFormatting>
  <conditionalFormatting sqref="J7">
    <cfRule type="expression" dxfId="3" priority="4">
      <formula>CELL("DIRECCION")=ADDRESS(ROW(),COLUMN())</formula>
    </cfRule>
  </conditionalFormatting>
  <conditionalFormatting sqref="J7">
    <cfRule type="duplicateValues" dxfId="2" priority="3"/>
  </conditionalFormatting>
  <conditionalFormatting sqref="J77">
    <cfRule type="expression" dxfId="1" priority="2">
      <formula>CELL("DIRECCION")=ADDRESS(ROW(),COLUMN())</formula>
    </cfRule>
  </conditionalFormatting>
  <conditionalFormatting sqref="J77">
    <cfRule type="duplicateValues" dxfId="0" priority="1"/>
  </conditionalFormatting>
  <hyperlinks>
    <hyperlink ref="E43" r:id="rId1" display="mailto:KALAMOS@AXON-PHARMA.COM" xr:uid="{00000000-0004-0000-0000-000000000000}"/>
    <hyperlink ref="E39" r:id="rId2" xr:uid="{00000000-0004-0000-0000-000001000000}"/>
    <hyperlink ref="E50" r:id="rId3" xr:uid="{00000000-0004-0000-0000-000002000000}"/>
    <hyperlink ref="E51" r:id="rId4" xr:uid="{00000000-0004-0000-0000-000003000000}"/>
    <hyperlink ref="E52" r:id="rId5" xr:uid="{00000000-0004-0000-0000-000004000000}"/>
    <hyperlink ref="E53" r:id="rId6" xr:uid="{00000000-0004-0000-0000-000005000000}"/>
    <hyperlink ref="E54" r:id="rId7" xr:uid="{00000000-0004-0000-0000-000006000000}"/>
    <hyperlink ref="E55" r:id="rId8" xr:uid="{00000000-0004-0000-0000-000007000000}"/>
    <hyperlink ref="E57" r:id="rId9" xr:uid="{00000000-0004-0000-0000-000008000000}"/>
    <hyperlink ref="E56" r:id="rId10" xr:uid="{00000000-0004-0000-0000-000009000000}"/>
    <hyperlink ref="E58" r:id="rId11" xr:uid="{00000000-0004-0000-0000-00000A000000}"/>
    <hyperlink ref="E59" r:id="rId12" xr:uid="{00000000-0004-0000-0000-00000B000000}"/>
    <hyperlink ref="E61" r:id="rId13" xr:uid="{00000000-0004-0000-0000-00000C000000}"/>
    <hyperlink ref="E60" r:id="rId14" xr:uid="{00000000-0004-0000-0000-00000D000000}"/>
    <hyperlink ref="E62" r:id="rId15" xr:uid="{00000000-0004-0000-0000-00000E000000}"/>
    <hyperlink ref="E63" r:id="rId16" xr:uid="{00000000-0004-0000-0000-00000F000000}"/>
    <hyperlink ref="E64" r:id="rId17" xr:uid="{00000000-0004-0000-0000-000010000000}"/>
    <hyperlink ref="E65" r:id="rId18" xr:uid="{00000000-0004-0000-0000-000011000000}"/>
    <hyperlink ref="E66" r:id="rId19" xr:uid="{00000000-0004-0000-0000-000012000000}"/>
    <hyperlink ref="E67" r:id="rId20" xr:uid="{00000000-0004-0000-0000-000013000000}"/>
    <hyperlink ref="E68" r:id="rId21" xr:uid="{00000000-0004-0000-0000-000014000000}"/>
    <hyperlink ref="E69" r:id="rId22" xr:uid="{00000000-0004-0000-0000-000015000000}"/>
    <hyperlink ref="E70" r:id="rId23" xr:uid="{00000000-0004-0000-0000-000016000000}"/>
    <hyperlink ref="E71" r:id="rId24" xr:uid="{00000000-0004-0000-0000-000017000000}"/>
    <hyperlink ref="E73" r:id="rId25" xr:uid="{00000000-0004-0000-0000-000018000000}"/>
    <hyperlink ref="E72" r:id="rId26" xr:uid="{00000000-0004-0000-0000-000019000000}"/>
    <hyperlink ref="E74" r:id="rId27" xr:uid="{00000000-0004-0000-0000-00001A000000}"/>
    <hyperlink ref="E77" r:id="rId28" xr:uid="{00000000-0004-0000-0000-00001B000000}"/>
    <hyperlink ref="E76" r:id="rId29" xr:uid="{00000000-0004-0000-0000-00001C000000}"/>
    <hyperlink ref="E75" r:id="rId30" xr:uid="{00000000-0004-0000-0000-00001D000000}"/>
    <hyperlink ref="E78" r:id="rId31" xr:uid="{00000000-0004-0000-0000-00001E000000}"/>
    <hyperlink ref="E84" r:id="rId32" xr:uid="{00000000-0004-0000-0000-00001F000000}"/>
    <hyperlink ref="E83" r:id="rId33" xr:uid="{00000000-0004-0000-0000-000020000000}"/>
    <hyperlink ref="E85" r:id="rId34" xr:uid="{00000000-0004-0000-0000-000021000000}"/>
    <hyperlink ref="E86" r:id="rId35" xr:uid="{00000000-0004-0000-0000-000022000000}"/>
    <hyperlink ref="E87" r:id="rId36" xr:uid="{00000000-0004-0000-0000-000023000000}"/>
    <hyperlink ref="E88" r:id="rId37" xr:uid="{00000000-0004-0000-0000-000024000000}"/>
  </hyperlinks>
  <pageMargins left="0.7" right="0.7" top="0.75" bottom="0.75" header="0.3" footer="0.3"/>
  <pageSetup orientation="portrait" verticalDpi="0" r:id="rId38"/>
  <legacyDrawing r:id="rId3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87"/>
  <sheetViews>
    <sheetView topLeftCell="A68" workbookViewId="0">
      <selection sqref="A1:E87"/>
    </sheetView>
  </sheetViews>
  <sheetFormatPr baseColWidth="10" defaultColWidth="11.453125" defaultRowHeight="14.5" x14ac:dyDescent="0.35"/>
  <sheetData>
    <row r="1" spans="1:5" x14ac:dyDescent="0.35">
      <c r="A1" s="12" t="s">
        <v>330</v>
      </c>
      <c r="B1" s="12" t="s">
        <v>331</v>
      </c>
      <c r="C1" s="12" t="s">
        <v>332</v>
      </c>
      <c r="D1" s="12" t="s">
        <v>333</v>
      </c>
      <c r="E1" s="12" t="s">
        <v>334</v>
      </c>
    </row>
    <row r="2" spans="1:5" x14ac:dyDescent="0.35">
      <c r="A2" s="5">
        <v>133686851</v>
      </c>
      <c r="B2" s="5" t="s">
        <v>14</v>
      </c>
      <c r="C2" s="6">
        <f>+VLOOKUP(A2,'[1]CARGA PERSONAL'!$B$2:$K$88,9,FALSE)</f>
        <v>136574124</v>
      </c>
      <c r="D2" s="5" t="str">
        <f>+VLOOKUP(C2,'[1]CARGA PERSONAL'!$J$2:$K$87,2,FALSE)</f>
        <v>Juan Pablo Pizarro</v>
      </c>
      <c r="E2" s="4" t="s">
        <v>335</v>
      </c>
    </row>
    <row r="3" spans="1:5" x14ac:dyDescent="0.35">
      <c r="A3" s="5">
        <v>136857053</v>
      </c>
      <c r="B3" s="5" t="s">
        <v>20</v>
      </c>
      <c r="C3" s="6">
        <f>+VLOOKUP(A3,'[1]CARGA PERSONAL'!$B$2:$K$88,9,FALSE)</f>
        <v>103741106</v>
      </c>
      <c r="D3" s="5" t="str">
        <f>+VLOOKUP(C3,'[1]CARGA PERSONAL'!$J$2:$K$87,2,FALSE)</f>
        <v>Francisco Rojas</v>
      </c>
      <c r="E3" s="4" t="s">
        <v>335</v>
      </c>
    </row>
    <row r="4" spans="1:5" x14ac:dyDescent="0.35">
      <c r="A4" s="5">
        <v>166243394</v>
      </c>
      <c r="B4" s="5" t="s">
        <v>23</v>
      </c>
      <c r="C4" s="6">
        <f>+VLOOKUP(A4,'[1]CARGA PERSONAL'!$B$2:$K$88,9,FALSE)</f>
        <v>136574124</v>
      </c>
      <c r="D4" s="5" t="str">
        <f>+VLOOKUP(C4,'[1]CARGA PERSONAL'!$J$2:$K$87,2,FALSE)</f>
        <v>Juan Pablo Pizarro</v>
      </c>
      <c r="E4" s="4" t="s">
        <v>335</v>
      </c>
    </row>
    <row r="5" spans="1:5" x14ac:dyDescent="0.35">
      <c r="A5" s="13">
        <v>157652176</v>
      </c>
      <c r="B5" s="5" t="s">
        <v>26</v>
      </c>
      <c r="C5" s="6">
        <f>+VLOOKUP(A5,'[1]CARGA PERSONAL'!$B$2:$K$88,9,FALSE)</f>
        <v>134917695</v>
      </c>
      <c r="D5" s="5" t="str">
        <f>+VLOOKUP(C5,'[1]CARGA PERSONAL'!$J$2:$K$87,2,FALSE)</f>
        <v>Alex Carreño</v>
      </c>
      <c r="E5" s="4" t="s">
        <v>335</v>
      </c>
    </row>
    <row r="6" spans="1:5" x14ac:dyDescent="0.35">
      <c r="A6" s="5">
        <v>158992833</v>
      </c>
      <c r="B6" s="5" t="s">
        <v>31</v>
      </c>
      <c r="C6" s="6">
        <f>+VLOOKUP(A6,'[1]CARGA PERSONAL'!$B$2:$K$88,9,FALSE)</f>
        <v>103741106</v>
      </c>
      <c r="D6" s="5" t="str">
        <f>+VLOOKUP(C6,'[1]CARGA PERSONAL'!$J$2:$K$87,2,FALSE)</f>
        <v>Francisco Rojas</v>
      </c>
      <c r="E6" s="4" t="s">
        <v>335</v>
      </c>
    </row>
    <row r="7" spans="1:5" x14ac:dyDescent="0.35">
      <c r="A7" s="5">
        <v>160746386</v>
      </c>
      <c r="B7" s="5" t="s">
        <v>34</v>
      </c>
      <c r="C7" s="6">
        <f>+VLOOKUP(A7,'[1]CARGA PERSONAL'!$B$2:$K$88,9,FALSE)</f>
        <v>97120323</v>
      </c>
      <c r="D7" s="5" t="str">
        <f>+VLOOKUP(C7,'[1]CARGA PERSONAL'!$J$2:$K$87,2,FALSE)</f>
        <v>Maria Kenesich</v>
      </c>
      <c r="E7" s="4" t="s">
        <v>335</v>
      </c>
    </row>
    <row r="8" spans="1:5" x14ac:dyDescent="0.35">
      <c r="A8" s="5">
        <v>118295633</v>
      </c>
      <c r="B8" s="5" t="s">
        <v>39</v>
      </c>
      <c r="C8" s="6">
        <f>+VLOOKUP(A8,'[1]CARGA PERSONAL'!$B$2:$K$88,9,FALSE)</f>
        <v>134917695</v>
      </c>
      <c r="D8" s="5" t="str">
        <f>+VLOOKUP(C8,'[1]CARGA PERSONAL'!$J$2:$K$87,2,FALSE)</f>
        <v>Alex Carreño</v>
      </c>
      <c r="E8" s="4" t="s">
        <v>335</v>
      </c>
    </row>
    <row r="9" spans="1:5" x14ac:dyDescent="0.35">
      <c r="A9" s="5">
        <v>139338243</v>
      </c>
      <c r="B9" s="5" t="s">
        <v>43</v>
      </c>
      <c r="C9" s="6">
        <f>+VLOOKUP(A9,'[1]CARGA PERSONAL'!$B$2:$K$88,9,FALSE)</f>
        <v>134917695</v>
      </c>
      <c r="D9" s="5" t="str">
        <f>+VLOOKUP(C9,'[1]CARGA PERSONAL'!$J$2:$K$87,2,FALSE)</f>
        <v>Alex Carreño</v>
      </c>
      <c r="E9" s="4" t="s">
        <v>335</v>
      </c>
    </row>
    <row r="10" spans="1:5" x14ac:dyDescent="0.35">
      <c r="A10" s="5">
        <v>137569116</v>
      </c>
      <c r="B10" s="5" t="s">
        <v>48</v>
      </c>
      <c r="C10" s="6">
        <f>+VLOOKUP(A10,'[1]CARGA PERSONAL'!$B$2:$K$88,9,FALSE)</f>
        <v>70377810</v>
      </c>
      <c r="D10" s="5" t="str">
        <f>+VLOOKUP(C10,'[1]CARGA PERSONAL'!$J$2:$K$87,2,FALSE)</f>
        <v>Leopoldo Brandenburg</v>
      </c>
      <c r="E10" s="4" t="s">
        <v>335</v>
      </c>
    </row>
    <row r="11" spans="1:5" x14ac:dyDescent="0.35">
      <c r="A11" s="5">
        <v>132049602</v>
      </c>
      <c r="B11" s="5" t="s">
        <v>51</v>
      </c>
      <c r="C11" s="6">
        <f>+VLOOKUP(A11,'[1]CARGA PERSONAL'!$B$2:$K$88,9,FALSE)</f>
        <v>73010977</v>
      </c>
      <c r="D11" s="5" t="str">
        <f>+VLOOKUP(C11,'[1]CARGA PERSONAL'!$J$2:$K$87,2,FALSE)</f>
        <v>Luis Sottovia</v>
      </c>
      <c r="E11" s="4" t="s">
        <v>335</v>
      </c>
    </row>
    <row r="12" spans="1:5" x14ac:dyDescent="0.35">
      <c r="A12" s="5">
        <v>146319955</v>
      </c>
      <c r="B12" s="5" t="s">
        <v>55</v>
      </c>
      <c r="C12" s="6">
        <f>+VLOOKUP(A12,'[1]CARGA PERSONAL'!$B$2:$K$88,9,FALSE)</f>
        <v>130276172</v>
      </c>
      <c r="D12" s="5" t="str">
        <f>+VLOOKUP(C12,'[1]CARGA PERSONAL'!$J$2:$K$87,2,FALSE)</f>
        <v>Consuelo Romero</v>
      </c>
      <c r="E12" s="4" t="s">
        <v>335</v>
      </c>
    </row>
    <row r="13" spans="1:5" x14ac:dyDescent="0.35">
      <c r="A13" s="5">
        <v>260589679</v>
      </c>
      <c r="B13" s="5" t="s">
        <v>60</v>
      </c>
      <c r="C13" s="6">
        <f>+VLOOKUP(A13,'[1]CARGA PERSONAL'!$B$2:$K$88,9,FALSE)</f>
        <v>136574124</v>
      </c>
      <c r="D13" s="5" t="str">
        <f>+VLOOKUP(C13,'[1]CARGA PERSONAL'!$J$2:$K$87,2,FALSE)</f>
        <v>Juan Pablo Pizarro</v>
      </c>
      <c r="E13" s="4" t="s">
        <v>335</v>
      </c>
    </row>
    <row r="14" spans="1:5" x14ac:dyDescent="0.35">
      <c r="A14" s="5">
        <v>167427081</v>
      </c>
      <c r="B14" s="5" t="s">
        <v>63</v>
      </c>
      <c r="C14" s="6">
        <f>+VLOOKUP(A14,'[1]CARGA PERSONAL'!$B$2:$K$88,9,FALSE)</f>
        <v>130276172</v>
      </c>
      <c r="D14" s="5" t="str">
        <f>+VLOOKUP(C14,'[1]CARGA PERSONAL'!$J$2:$K$87,2,FALSE)</f>
        <v>Consuelo Romero</v>
      </c>
      <c r="E14" s="4" t="s">
        <v>335</v>
      </c>
    </row>
    <row r="15" spans="1:5" x14ac:dyDescent="0.35">
      <c r="A15" s="5">
        <v>102134478</v>
      </c>
      <c r="B15" s="5" t="s">
        <v>68</v>
      </c>
      <c r="C15" s="6">
        <f>+VLOOKUP(A15,'[1]CARGA PERSONAL'!$B$2:$K$88,9,FALSE)</f>
        <v>136574124</v>
      </c>
      <c r="D15" s="5" t="str">
        <f>+VLOOKUP(C15,'[1]CARGA PERSONAL'!$J$2:$K$87,2,FALSE)</f>
        <v>Juan Pablo Pizarro</v>
      </c>
      <c r="E15" s="4" t="s">
        <v>335</v>
      </c>
    </row>
    <row r="16" spans="1:5" x14ac:dyDescent="0.35">
      <c r="A16" s="5">
        <v>73122813</v>
      </c>
      <c r="B16" s="5" t="s">
        <v>71</v>
      </c>
      <c r="C16" s="6">
        <f>+VLOOKUP(A16,'[1]CARGA PERSONAL'!$B$2:$K$88,9,FALSE)</f>
        <v>103965136</v>
      </c>
      <c r="D16" s="5" t="str">
        <f>+VLOOKUP(C16,'[1]CARGA PERSONAL'!$J$2:$K$87,2,FALSE)</f>
        <v>Maria Teresa Lara</v>
      </c>
      <c r="E16" s="4" t="s">
        <v>335</v>
      </c>
    </row>
    <row r="17" spans="1:5" x14ac:dyDescent="0.35">
      <c r="A17" s="5">
        <v>103741106</v>
      </c>
      <c r="B17" s="5" t="s">
        <v>74</v>
      </c>
      <c r="C17" s="6">
        <f>+VLOOKUP(A17,'[1]CARGA PERSONAL'!$B$2:$K$88,9,FALSE)</f>
        <v>139338243</v>
      </c>
      <c r="D17" s="5" t="str">
        <f>+VLOOKUP(C17,'[1]CARGA PERSONAL'!$J$2:$K$87,2,FALSE)</f>
        <v>Jose Luis Otarola</v>
      </c>
      <c r="E17" s="4" t="s">
        <v>335</v>
      </c>
    </row>
    <row r="18" spans="1:5" x14ac:dyDescent="0.35">
      <c r="A18" s="5">
        <v>186204204</v>
      </c>
      <c r="B18" s="5" t="s">
        <v>34</v>
      </c>
      <c r="C18" s="6">
        <f>+VLOOKUP(A18,'[1]CARGA PERSONAL'!$B$2:$K$88,9,FALSE)</f>
        <v>156015539</v>
      </c>
      <c r="D18" s="5" t="str">
        <f>+VLOOKUP(C18,'[1]CARGA PERSONAL'!$J$2:$K$87,2,FALSE)</f>
        <v>Carlos Olguin</v>
      </c>
      <c r="E18" s="4" t="s">
        <v>335</v>
      </c>
    </row>
    <row r="19" spans="1:5" ht="15" thickBot="1" x14ac:dyDescent="0.4">
      <c r="A19" s="5">
        <v>121244330</v>
      </c>
      <c r="B19" s="5" t="s">
        <v>82</v>
      </c>
      <c r="C19" s="6">
        <f>+VLOOKUP(A19,'[1]CARGA PERSONAL'!$B$2:$K$88,9,FALSE)</f>
        <v>103741106</v>
      </c>
      <c r="D19" s="5" t="str">
        <f>+VLOOKUP(C19,'[1]CARGA PERSONAL'!$J$2:$K$87,2,FALSE)</f>
        <v>Francisco Rojas</v>
      </c>
      <c r="E19" s="4" t="s">
        <v>335</v>
      </c>
    </row>
    <row r="20" spans="1:5" ht="15" thickBot="1" x14ac:dyDescent="0.4">
      <c r="A20" s="14" t="s">
        <v>85</v>
      </c>
      <c r="B20" s="5" t="s">
        <v>86</v>
      </c>
      <c r="C20" s="6">
        <f>+VLOOKUP(A20,'[1]CARGA PERSONAL'!$B$2:$K$88,9,FALSE)</f>
        <v>130276172</v>
      </c>
      <c r="D20" s="5" t="str">
        <f>+VLOOKUP(C20,'[1]CARGA PERSONAL'!$J$2:$K$87,2,FALSE)</f>
        <v>Consuelo Romero</v>
      </c>
      <c r="E20" s="4" t="s">
        <v>335</v>
      </c>
    </row>
    <row r="21" spans="1:5" x14ac:dyDescent="0.35">
      <c r="A21" s="5">
        <v>116207109</v>
      </c>
      <c r="B21" s="5" t="s">
        <v>90</v>
      </c>
      <c r="C21" s="6">
        <f>+VLOOKUP(A21,'[1]CARGA PERSONAL'!$B$2:$K$88,9,FALSE)</f>
        <v>70377810</v>
      </c>
      <c r="D21" s="5" t="str">
        <f>+VLOOKUP(C21,'[1]CARGA PERSONAL'!$J$2:$K$87,2,FALSE)</f>
        <v>Leopoldo Brandenburg</v>
      </c>
      <c r="E21" s="4" t="s">
        <v>335</v>
      </c>
    </row>
    <row r="22" spans="1:5" x14ac:dyDescent="0.35">
      <c r="A22" s="5">
        <v>90659766</v>
      </c>
      <c r="B22" s="5" t="s">
        <v>93</v>
      </c>
      <c r="C22" s="6" t="str">
        <f>+VLOOKUP(A22,'[1]CARGA PERSONAL'!$B$2:$K$88,9,FALSE)</f>
        <v>9970747K</v>
      </c>
      <c r="D22" s="5" t="str">
        <f>+VLOOKUP(C22,'[1]CARGA PERSONAL'!$J$2:$K$87,2,FALSE)</f>
        <v>Arnaldo Castillo</v>
      </c>
      <c r="E22" s="4" t="s">
        <v>335</v>
      </c>
    </row>
    <row r="23" spans="1:5" x14ac:dyDescent="0.35">
      <c r="A23" s="5">
        <v>104489575</v>
      </c>
      <c r="B23" s="5" t="s">
        <v>96</v>
      </c>
      <c r="C23" s="6">
        <f>+VLOOKUP(A23,'[1]CARGA PERSONAL'!$B$2:$K$88,9,FALSE)</f>
        <v>136574124</v>
      </c>
      <c r="D23" s="5" t="str">
        <f>+VLOOKUP(C23,'[1]CARGA PERSONAL'!$J$2:$K$87,2,FALSE)</f>
        <v>Juan Pablo Pizarro</v>
      </c>
      <c r="E23" s="4" t="s">
        <v>335</v>
      </c>
    </row>
    <row r="24" spans="1:5" x14ac:dyDescent="0.35">
      <c r="A24" s="5">
        <v>90495119</v>
      </c>
      <c r="B24" s="5" t="s">
        <v>100</v>
      </c>
      <c r="C24" s="6" t="str">
        <f>+VLOOKUP(A24,'[1]CARGA PERSONAL'!$B$2:$K$88,9,FALSE)</f>
        <v>9970747K</v>
      </c>
      <c r="D24" s="5" t="str">
        <f>+VLOOKUP(C24,'[1]CARGA PERSONAL'!$J$2:$K$87,2,FALSE)</f>
        <v>Arnaldo Castillo</v>
      </c>
      <c r="E24" s="4" t="s">
        <v>335</v>
      </c>
    </row>
    <row r="25" spans="1:5" x14ac:dyDescent="0.35">
      <c r="A25" s="5">
        <v>135504696</v>
      </c>
      <c r="B25" s="5" t="s">
        <v>103</v>
      </c>
      <c r="C25" s="6">
        <f>+VLOOKUP(A25,'[1]CARGA PERSONAL'!$B$2:$K$88,9,FALSE)</f>
        <v>139338243</v>
      </c>
      <c r="D25" s="5" t="str">
        <f>+VLOOKUP(C25,'[1]CARGA PERSONAL'!$J$2:$K$87,2,FALSE)</f>
        <v>Jose Luis Otarola</v>
      </c>
      <c r="E25" s="4" t="s">
        <v>335</v>
      </c>
    </row>
    <row r="26" spans="1:5" x14ac:dyDescent="0.35">
      <c r="A26" s="5">
        <v>95000673</v>
      </c>
      <c r="B26" s="5" t="s">
        <v>107</v>
      </c>
      <c r="C26" s="6" t="str">
        <f>+VLOOKUP(A26,'[1]CARGA PERSONAL'!$B$2:$K$88,9,FALSE)</f>
        <v>9970747K</v>
      </c>
      <c r="D26" s="5" t="str">
        <f>+VLOOKUP(C26,'[1]CARGA PERSONAL'!$J$2:$K$87,2,FALSE)</f>
        <v>Arnaldo Castillo</v>
      </c>
      <c r="E26" s="4" t="s">
        <v>335</v>
      </c>
    </row>
    <row r="27" spans="1:5" x14ac:dyDescent="0.35">
      <c r="A27" s="5" t="s">
        <v>110</v>
      </c>
      <c r="B27" s="5" t="s">
        <v>111</v>
      </c>
      <c r="C27" s="6">
        <f>+VLOOKUP(A27,'[1]CARGA PERSONAL'!$B$2:$K$88,9,FALSE)</f>
        <v>70377810</v>
      </c>
      <c r="D27" s="5" t="str">
        <f>+VLOOKUP(C27,'[1]CARGA PERSONAL'!$J$2:$K$87,2,FALSE)</f>
        <v>Leopoldo Brandenburg</v>
      </c>
      <c r="E27" s="4" t="s">
        <v>335</v>
      </c>
    </row>
    <row r="28" spans="1:5" ht="15" thickBot="1" x14ac:dyDescent="0.4">
      <c r="A28" s="5">
        <v>87822109</v>
      </c>
      <c r="B28" s="5" t="s">
        <v>114</v>
      </c>
      <c r="C28" s="6">
        <f>+VLOOKUP(A28,'[1]CARGA PERSONAL'!$B$2:$K$88,9,FALSE)</f>
        <v>70377810</v>
      </c>
      <c r="D28" s="5" t="str">
        <f>+VLOOKUP(C28,'[1]CARGA PERSONAL'!$J$2:$K$87,2,FALSE)</f>
        <v>Leopoldo Brandenburg</v>
      </c>
      <c r="E28" s="4" t="s">
        <v>335</v>
      </c>
    </row>
    <row r="29" spans="1:5" ht="15" thickBot="1" x14ac:dyDescent="0.4">
      <c r="A29" s="14" t="s">
        <v>117</v>
      </c>
      <c r="B29" s="5" t="s">
        <v>118</v>
      </c>
      <c r="C29" s="6">
        <f>+VLOOKUP(A29,'[1]CARGA PERSONAL'!$B$2:$K$88,9,FALSE)</f>
        <v>134917695</v>
      </c>
      <c r="D29" s="5" t="str">
        <f>+VLOOKUP(C29,'[1]CARGA PERSONAL'!$J$2:$K$87,2,FALSE)</f>
        <v>Alex Carreño</v>
      </c>
      <c r="E29" s="4" t="s">
        <v>335</v>
      </c>
    </row>
    <row r="30" spans="1:5" x14ac:dyDescent="0.35">
      <c r="A30" s="5">
        <v>155361352</v>
      </c>
      <c r="B30" s="5" t="s">
        <v>122</v>
      </c>
      <c r="C30" s="6">
        <f>+VLOOKUP(A30,'[1]CARGA PERSONAL'!$B$2:$K$88,9,FALSE)</f>
        <v>130276172</v>
      </c>
      <c r="D30" s="5" t="str">
        <f>+VLOOKUP(C30,'[1]CARGA PERSONAL'!$J$2:$K$87,2,FALSE)</f>
        <v>Consuelo Romero</v>
      </c>
      <c r="E30" s="4" t="s">
        <v>335</v>
      </c>
    </row>
    <row r="31" spans="1:5" x14ac:dyDescent="0.35">
      <c r="A31" s="5" t="s">
        <v>126</v>
      </c>
      <c r="B31" s="5" t="s">
        <v>127</v>
      </c>
      <c r="C31" s="6">
        <f>+VLOOKUP(A31,'[1]CARGA PERSONAL'!$B$2:$K$88,9,FALSE)</f>
        <v>134917695</v>
      </c>
      <c r="D31" s="5" t="str">
        <f>+VLOOKUP(C31,'[1]CARGA PERSONAL'!$J$2:$K$87,2,FALSE)</f>
        <v>Alex Carreño</v>
      </c>
      <c r="E31" s="4" t="s">
        <v>335</v>
      </c>
    </row>
    <row r="32" spans="1:5" x14ac:dyDescent="0.35">
      <c r="A32" s="5">
        <v>130383858</v>
      </c>
      <c r="B32" s="5" t="s">
        <v>131</v>
      </c>
      <c r="C32" s="6">
        <f>+VLOOKUP(A32,'[1]CARGA PERSONAL'!$B$2:$K$88,9,FALSE)</f>
        <v>70377810</v>
      </c>
      <c r="D32" s="5" t="str">
        <f>+VLOOKUP(C32,'[1]CARGA PERSONAL'!$J$2:$K$87,2,FALSE)</f>
        <v>Leopoldo Brandenburg</v>
      </c>
      <c r="E32" s="4" t="s">
        <v>335</v>
      </c>
    </row>
    <row r="33" spans="1:5" x14ac:dyDescent="0.35">
      <c r="A33" s="5">
        <v>131173407</v>
      </c>
      <c r="B33" s="5" t="s">
        <v>134</v>
      </c>
      <c r="C33" s="6" t="str">
        <f>+VLOOKUP(A33,'[1]CARGA PERSONAL'!$B$2:$K$88,9,FALSE)</f>
        <v>9970747K</v>
      </c>
      <c r="D33" s="5" t="str">
        <f>+VLOOKUP(C33,'[1]CARGA PERSONAL'!$J$2:$K$87,2,FALSE)</f>
        <v>Arnaldo Castillo</v>
      </c>
      <c r="E33" s="4" t="s">
        <v>335</v>
      </c>
    </row>
    <row r="34" spans="1:5" x14ac:dyDescent="0.35">
      <c r="A34" s="5">
        <v>134917695</v>
      </c>
      <c r="B34" s="5" t="s">
        <v>137</v>
      </c>
      <c r="C34" s="6">
        <f>+VLOOKUP(A34,'[1]CARGA PERSONAL'!$B$2:$K$88,9,FALSE)</f>
        <v>130276172</v>
      </c>
      <c r="D34" s="5" t="str">
        <f>+VLOOKUP(C34,'[1]CARGA PERSONAL'!$J$2:$K$87,2,FALSE)</f>
        <v>Consuelo Romero</v>
      </c>
      <c r="E34" s="4" t="s">
        <v>335</v>
      </c>
    </row>
    <row r="35" spans="1:5" x14ac:dyDescent="0.35">
      <c r="A35" s="5" t="s">
        <v>141</v>
      </c>
      <c r="B35" s="5" t="s">
        <v>142</v>
      </c>
      <c r="C35" s="6" t="str">
        <f>+VLOOKUP(A35,'[1]CARGA PERSONAL'!$B$2:$K$88,9,FALSE)</f>
        <v>10462622K</v>
      </c>
      <c r="D35" s="5" t="str">
        <f>+VLOOKUP(C35,'[1]CARGA PERSONAL'!$J$2:$K$87,2,FALSE)</f>
        <v>Luis Rubio</v>
      </c>
      <c r="E35" s="4" t="s">
        <v>335</v>
      </c>
    </row>
    <row r="36" spans="1:5" x14ac:dyDescent="0.35">
      <c r="A36" s="5">
        <v>175775528</v>
      </c>
      <c r="B36" s="5" t="s">
        <v>146</v>
      </c>
      <c r="C36" s="6" t="str">
        <f>+VLOOKUP(A36,'[1]CARGA PERSONAL'!$B$2:$K$88,9,FALSE)</f>
        <v>10462622K</v>
      </c>
      <c r="D36" s="5" t="str">
        <f>+VLOOKUP(C36,'[1]CARGA PERSONAL'!$J$2:$K$87,2,FALSE)</f>
        <v>Luis Rubio</v>
      </c>
      <c r="E36" s="4" t="s">
        <v>335</v>
      </c>
    </row>
    <row r="37" spans="1:5" x14ac:dyDescent="0.35">
      <c r="A37" s="5">
        <v>156015539</v>
      </c>
      <c r="B37" s="5" t="s">
        <v>150</v>
      </c>
      <c r="C37" s="6">
        <f>+VLOOKUP(A37,'[1]CARGA PERSONAL'!$B$2:$K$88,9,FALSE)</f>
        <v>134917695</v>
      </c>
      <c r="D37" s="5" t="str">
        <f>+VLOOKUP(C37,'[1]CARGA PERSONAL'!$J$2:$K$87,2,FALSE)</f>
        <v>Alex Carreño</v>
      </c>
      <c r="E37" s="4" t="s">
        <v>335</v>
      </c>
    </row>
    <row r="38" spans="1:5" x14ac:dyDescent="0.35">
      <c r="A38" s="5">
        <v>98076123</v>
      </c>
      <c r="B38" s="5" t="s">
        <v>154</v>
      </c>
      <c r="C38" s="6">
        <f>+VLOOKUP(A38,'[1]CARGA PERSONAL'!$B$2:$K$88,9,FALSE)</f>
        <v>139338243</v>
      </c>
      <c r="D38" s="5" t="str">
        <f>+VLOOKUP(C38,'[1]CARGA PERSONAL'!$J$2:$K$87,2,FALSE)</f>
        <v>Jose Luis Otarola</v>
      </c>
      <c r="E38" s="4" t="s">
        <v>335</v>
      </c>
    </row>
    <row r="39" spans="1:5" x14ac:dyDescent="0.35">
      <c r="A39" s="5">
        <v>136574124</v>
      </c>
      <c r="B39" s="5" t="s">
        <v>158</v>
      </c>
      <c r="C39" s="6">
        <f>+VLOOKUP(A39,'[1]CARGA PERSONAL'!$B$2:$K$88,9,FALSE)</f>
        <v>139338243</v>
      </c>
      <c r="D39" s="5" t="str">
        <f>+VLOOKUP(C39,'[1]CARGA PERSONAL'!$J$2:$K$87,2,FALSE)</f>
        <v>Jose Luis Otarola</v>
      </c>
      <c r="E39" s="4" t="s">
        <v>335</v>
      </c>
    </row>
    <row r="40" spans="1:5" x14ac:dyDescent="0.35">
      <c r="A40" s="5">
        <v>88040651</v>
      </c>
      <c r="B40" s="5" t="s">
        <v>161</v>
      </c>
      <c r="C40" s="6" t="str">
        <f>+VLOOKUP(A40,'[1]CARGA PERSONAL'!$B$2:$K$88,9,FALSE)</f>
        <v>9970747K</v>
      </c>
      <c r="D40" s="5" t="str">
        <f>+VLOOKUP(C40,'[1]CARGA PERSONAL'!$J$2:$K$87,2,FALSE)</f>
        <v>Arnaldo Castillo</v>
      </c>
      <c r="E40" s="4" t="s">
        <v>335</v>
      </c>
    </row>
    <row r="41" spans="1:5" x14ac:dyDescent="0.35">
      <c r="A41" s="5">
        <v>143715566</v>
      </c>
      <c r="B41" s="5" t="s">
        <v>164</v>
      </c>
      <c r="C41" s="6">
        <f>+VLOOKUP(A41,'[1]CARGA PERSONAL'!$B$2:$K$88,9,FALSE)</f>
        <v>70377810</v>
      </c>
      <c r="D41" s="5" t="str">
        <f>+VLOOKUP(C41,'[1]CARGA PERSONAL'!$J$2:$K$87,2,FALSE)</f>
        <v>Leopoldo Brandenburg</v>
      </c>
      <c r="E41" s="4" t="s">
        <v>335</v>
      </c>
    </row>
    <row r="42" spans="1:5" x14ac:dyDescent="0.35">
      <c r="A42" s="5">
        <v>97804303</v>
      </c>
      <c r="B42" s="5" t="s">
        <v>166</v>
      </c>
      <c r="C42" s="6">
        <f>+VLOOKUP(A42,'[1]CARGA PERSONAL'!$B$2:$K$88,9,FALSE)</f>
        <v>103965136</v>
      </c>
      <c r="D42" s="5" t="str">
        <f>+VLOOKUP(C42,'[1]CARGA PERSONAL'!$J$2:$K$87,2,FALSE)</f>
        <v>Maria Teresa Lara</v>
      </c>
      <c r="E42" s="4" t="s">
        <v>335</v>
      </c>
    </row>
    <row r="43" spans="1:5" x14ac:dyDescent="0.35">
      <c r="A43" s="5">
        <v>163806606</v>
      </c>
      <c r="B43" s="5" t="s">
        <v>169</v>
      </c>
      <c r="C43" s="6" t="str">
        <f>+VLOOKUP(A43,'[1]CARGA PERSONAL'!$B$2:$K$88,9,FALSE)</f>
        <v>9970747K</v>
      </c>
      <c r="D43" s="5" t="str">
        <f>+VLOOKUP(C43,'[1]CARGA PERSONAL'!$J$2:$K$87,2,FALSE)</f>
        <v>Arnaldo Castillo</v>
      </c>
      <c r="E43" s="4" t="s">
        <v>335</v>
      </c>
    </row>
    <row r="44" spans="1:5" x14ac:dyDescent="0.35">
      <c r="A44" s="5">
        <v>90469177</v>
      </c>
      <c r="B44" s="5" t="s">
        <v>172</v>
      </c>
      <c r="C44" s="6" t="str">
        <f>+VLOOKUP(A44,'[1]CARGA PERSONAL'!$B$2:$K$88,9,FALSE)</f>
        <v>9970747K</v>
      </c>
      <c r="D44" s="5" t="str">
        <f>+VLOOKUP(C44,'[1]CARGA PERSONAL'!$J$2:$K$87,2,FALSE)</f>
        <v>Arnaldo Castillo</v>
      </c>
      <c r="E44" s="4" t="s">
        <v>335</v>
      </c>
    </row>
    <row r="45" spans="1:5" x14ac:dyDescent="0.35">
      <c r="A45" s="5">
        <v>54366043</v>
      </c>
      <c r="B45" s="5" t="s">
        <v>175</v>
      </c>
      <c r="C45" s="6">
        <f>+VLOOKUP(A45,'[1]CARGA PERSONAL'!$B$2:$K$88,9,FALSE)</f>
        <v>134917695</v>
      </c>
      <c r="D45" s="5" t="str">
        <f>+VLOOKUP(C45,'[1]CARGA PERSONAL'!$J$2:$K$87,2,FALSE)</f>
        <v>Alex Carreño</v>
      </c>
      <c r="E45" s="4" t="s">
        <v>335</v>
      </c>
    </row>
    <row r="46" spans="1:5" x14ac:dyDescent="0.35">
      <c r="A46" s="5">
        <v>130276172</v>
      </c>
      <c r="B46" s="5" t="s">
        <v>179</v>
      </c>
      <c r="C46" s="6">
        <f>+VLOOKUP(A46,'[1]CARGA PERSONAL'!$B$2:$K$88,9,FALSE)</f>
        <v>134917695</v>
      </c>
      <c r="D46" s="5" t="str">
        <f>+VLOOKUP(C46,'[1]CARGA PERSONAL'!$J$2:$K$87,2,FALSE)</f>
        <v>Alex Carreño</v>
      </c>
      <c r="E46" s="4" t="s">
        <v>335</v>
      </c>
    </row>
    <row r="47" spans="1:5" x14ac:dyDescent="0.35">
      <c r="A47" s="5" t="s">
        <v>183</v>
      </c>
      <c r="B47" s="5" t="s">
        <v>184</v>
      </c>
      <c r="C47" s="6">
        <f>+VLOOKUP(A47,'[1]CARGA PERSONAL'!$B$2:$K$88,9,FALSE)</f>
        <v>70377810</v>
      </c>
      <c r="D47" s="5" t="str">
        <f>+VLOOKUP(C47,'[1]CARGA PERSONAL'!$J$2:$K$87,2,FALSE)</f>
        <v>Leopoldo Brandenburg</v>
      </c>
      <c r="E47" s="4" t="s">
        <v>335</v>
      </c>
    </row>
    <row r="48" spans="1:5" x14ac:dyDescent="0.35">
      <c r="A48" s="5">
        <v>212562181</v>
      </c>
      <c r="B48" s="5" t="s">
        <v>187</v>
      </c>
      <c r="C48" s="6">
        <f>+VLOOKUP(A48,'[1]CARGA PERSONAL'!$B$2:$K$88,9,FALSE)</f>
        <v>54366043</v>
      </c>
      <c r="D48" s="5" t="str">
        <f>+VLOOKUP(C48,'[1]CARGA PERSONAL'!$J$2:$K$87,2,FALSE)</f>
        <v>Glauco Aracena</v>
      </c>
      <c r="E48" s="4" t="s">
        <v>335</v>
      </c>
    </row>
    <row r="49" spans="1:5" x14ac:dyDescent="0.35">
      <c r="A49" s="5">
        <v>97077681</v>
      </c>
      <c r="B49" s="5" t="s">
        <v>191</v>
      </c>
      <c r="C49" s="6">
        <f>+VLOOKUP(A49,'[1]CARGA PERSONAL'!$B$2:$K$88,9,FALSE)</f>
        <v>103965136</v>
      </c>
      <c r="D49" s="5" t="str">
        <f>+VLOOKUP(C49,'[1]CARGA PERSONAL'!$J$2:$K$87,2,FALSE)</f>
        <v>Maria Teresa Lara</v>
      </c>
      <c r="E49" s="4" t="s">
        <v>335</v>
      </c>
    </row>
    <row r="50" spans="1:5" x14ac:dyDescent="0.35">
      <c r="A50" s="5">
        <v>177843652</v>
      </c>
      <c r="B50" s="5" t="s">
        <v>194</v>
      </c>
      <c r="C50" s="6">
        <f>+VLOOKUP(A50,'[1]CARGA PERSONAL'!$B$2:$K$88,9,FALSE)</f>
        <v>156015539</v>
      </c>
      <c r="D50" s="5" t="str">
        <f>+VLOOKUP(C50,'[1]CARGA PERSONAL'!$J$2:$K$87,2,FALSE)</f>
        <v>Carlos Olguin</v>
      </c>
      <c r="E50" s="4" t="s">
        <v>335</v>
      </c>
    </row>
    <row r="51" spans="1:5" ht="15" thickBot="1" x14ac:dyDescent="0.4">
      <c r="A51" s="5">
        <v>103965136</v>
      </c>
      <c r="B51" s="5" t="s">
        <v>197</v>
      </c>
      <c r="C51" s="6">
        <f>+VLOOKUP(A51,'[1]CARGA PERSONAL'!$B$2:$K$88,9,FALSE)</f>
        <v>139338243</v>
      </c>
      <c r="D51" s="5" t="str">
        <f>+VLOOKUP(C51,'[1]CARGA PERSONAL'!$J$2:$K$87,2,FALSE)</f>
        <v>Jose Luis Otarola</v>
      </c>
      <c r="E51" s="4" t="s">
        <v>335</v>
      </c>
    </row>
    <row r="52" spans="1:5" ht="15" thickBot="1" x14ac:dyDescent="0.4">
      <c r="A52" s="15" t="s">
        <v>200</v>
      </c>
      <c r="B52" s="5" t="s">
        <v>201</v>
      </c>
      <c r="C52" s="6" t="str">
        <f>+VLOOKUP(A52,'[1]CARGA PERSONAL'!$B$2:$K$88,9,FALSE)</f>
        <v>9970747K</v>
      </c>
      <c r="D52" s="5" t="str">
        <f>+VLOOKUP(C52,'[1]CARGA PERSONAL'!$J$2:$K$87,2,FALSE)</f>
        <v>Arnaldo Castillo</v>
      </c>
      <c r="E52" s="4" t="s">
        <v>335</v>
      </c>
    </row>
    <row r="53" spans="1:5" x14ac:dyDescent="0.35">
      <c r="A53" s="5">
        <v>98983732</v>
      </c>
      <c r="B53" s="5" t="s">
        <v>204</v>
      </c>
      <c r="C53" s="6">
        <f>+VLOOKUP(A53,'[1]CARGA PERSONAL'!$B$2:$K$88,9,FALSE)</f>
        <v>130276172</v>
      </c>
      <c r="D53" s="5" t="str">
        <f>+VLOOKUP(C53,'[1]CARGA PERSONAL'!$J$2:$K$87,2,FALSE)</f>
        <v>Consuelo Romero</v>
      </c>
      <c r="E53" s="4" t="s">
        <v>335</v>
      </c>
    </row>
    <row r="54" spans="1:5" x14ac:dyDescent="0.35">
      <c r="A54" s="5">
        <v>184656981</v>
      </c>
      <c r="B54" s="5" t="s">
        <v>207</v>
      </c>
      <c r="C54" s="6">
        <f>+VLOOKUP(A54,'[1]CARGA PERSONAL'!$B$2:$K$88,9,FALSE)</f>
        <v>130276172</v>
      </c>
      <c r="D54" s="5" t="str">
        <f>+VLOOKUP(C54,'[1]CARGA PERSONAL'!$J$2:$K$87,2,FALSE)</f>
        <v>Consuelo Romero</v>
      </c>
      <c r="E54" s="4" t="s">
        <v>335</v>
      </c>
    </row>
    <row r="55" spans="1:5" x14ac:dyDescent="0.35">
      <c r="A55" s="5">
        <v>192446872</v>
      </c>
      <c r="B55" s="5" t="s">
        <v>210</v>
      </c>
      <c r="C55" s="6">
        <f>+VLOOKUP(A55,'[1]CARGA PERSONAL'!$B$2:$K$88,9,FALSE)</f>
        <v>73010977</v>
      </c>
      <c r="D55" s="5" t="str">
        <f>+VLOOKUP(C55,'[1]CARGA PERSONAL'!$J$2:$K$87,2,FALSE)</f>
        <v>Luis Sottovia</v>
      </c>
      <c r="E55" s="4" t="s">
        <v>335</v>
      </c>
    </row>
    <row r="56" spans="1:5" x14ac:dyDescent="0.35">
      <c r="A56" s="5">
        <v>70377810</v>
      </c>
      <c r="B56" s="5" t="s">
        <v>214</v>
      </c>
      <c r="C56" s="6">
        <f>+VLOOKUP(A56,'[1]CARGA PERSONAL'!$B$2:$K$88,9,FALSE)</f>
        <v>139338243</v>
      </c>
      <c r="D56" s="5" t="str">
        <f>+VLOOKUP(C56,'[1]CARGA PERSONAL'!$J$2:$K$87,2,FALSE)</f>
        <v>Jose Luis Otarola</v>
      </c>
      <c r="E56" s="4" t="s">
        <v>335</v>
      </c>
    </row>
    <row r="57" spans="1:5" x14ac:dyDescent="0.35">
      <c r="A57" s="5">
        <v>161405728</v>
      </c>
      <c r="B57" s="5" t="s">
        <v>217</v>
      </c>
      <c r="C57" s="6">
        <f>+VLOOKUP(A57,'[1]CARGA PERSONAL'!$B$2:$K$88,9,FALSE)</f>
        <v>139338243</v>
      </c>
      <c r="D57" s="5" t="str">
        <f>+VLOOKUP(C57,'[1]CARGA PERSONAL'!$J$2:$K$87,2,FALSE)</f>
        <v>Jose Luis Otarola</v>
      </c>
      <c r="E57" s="4" t="s">
        <v>335</v>
      </c>
    </row>
    <row r="58" spans="1:5" x14ac:dyDescent="0.35">
      <c r="A58" s="5">
        <v>89533813</v>
      </c>
      <c r="B58" s="5" t="s">
        <v>221</v>
      </c>
      <c r="C58" s="6">
        <f>+VLOOKUP(A58,'[1]CARGA PERSONAL'!$B$2:$K$88,9,FALSE)</f>
        <v>103965136</v>
      </c>
      <c r="D58" s="5" t="str">
        <f>+VLOOKUP(C58,'[1]CARGA PERSONAL'!$J$2:$K$87,2,FALSE)</f>
        <v>Maria Teresa Lara</v>
      </c>
      <c r="E58" s="4" t="s">
        <v>335</v>
      </c>
    </row>
    <row r="59" spans="1:5" x14ac:dyDescent="0.35">
      <c r="A59" s="5">
        <v>185331547</v>
      </c>
      <c r="B59" s="5" t="s">
        <v>224</v>
      </c>
      <c r="C59" s="6">
        <f>+VLOOKUP(A59,'[1]CARGA PERSONAL'!$B$2:$K$88,9,FALSE)</f>
        <v>103741106</v>
      </c>
      <c r="D59" s="5" t="str">
        <f>+VLOOKUP(C59,'[1]CARGA PERSONAL'!$J$2:$K$87,2,FALSE)</f>
        <v>Francisco Rojas</v>
      </c>
      <c r="E59" s="4" t="s">
        <v>335</v>
      </c>
    </row>
    <row r="60" spans="1:5" x14ac:dyDescent="0.35">
      <c r="A60" s="5">
        <v>132711682</v>
      </c>
      <c r="B60" s="5" t="s">
        <v>227</v>
      </c>
      <c r="C60" s="6">
        <f>+VLOOKUP(A60,'[1]CARGA PERSONAL'!$B$2:$K$88,9,FALSE)</f>
        <v>136574124</v>
      </c>
      <c r="D60" s="5" t="str">
        <f>+VLOOKUP(C60,'[1]CARGA PERSONAL'!$J$2:$K$87,2,FALSE)</f>
        <v>Juan Pablo Pizarro</v>
      </c>
      <c r="E60" s="4" t="s">
        <v>335</v>
      </c>
    </row>
    <row r="61" spans="1:5" x14ac:dyDescent="0.35">
      <c r="A61" s="5" t="s">
        <v>230</v>
      </c>
      <c r="B61" s="5" t="s">
        <v>231</v>
      </c>
      <c r="C61" s="6">
        <f>+VLOOKUP(A61,'[1]CARGA PERSONAL'!$B$2:$K$88,9,FALSE)</f>
        <v>136574124</v>
      </c>
      <c r="D61" s="5" t="str">
        <f>+VLOOKUP(C61,'[1]CARGA PERSONAL'!$J$2:$K$87,2,FALSE)</f>
        <v>Juan Pablo Pizarro</v>
      </c>
      <c r="E61" s="4" t="s">
        <v>335</v>
      </c>
    </row>
    <row r="62" spans="1:5" x14ac:dyDescent="0.35">
      <c r="A62" s="5">
        <v>180370994</v>
      </c>
      <c r="B62" s="5" t="s">
        <v>234</v>
      </c>
      <c r="C62" s="6">
        <f>+VLOOKUP(A62,'[1]CARGA PERSONAL'!$B$2:$K$88,9,FALSE)</f>
        <v>156015539</v>
      </c>
      <c r="D62" s="5" t="str">
        <f>+VLOOKUP(C62,'[1]CARGA PERSONAL'!$J$2:$K$87,2,FALSE)</f>
        <v>Carlos Olguin</v>
      </c>
      <c r="E62" s="4" t="s">
        <v>335</v>
      </c>
    </row>
    <row r="63" spans="1:5" x14ac:dyDescent="0.35">
      <c r="A63" s="5">
        <v>130840000</v>
      </c>
      <c r="B63" s="5" t="s">
        <v>237</v>
      </c>
      <c r="C63" s="6">
        <f>+VLOOKUP(A63,'[1]CARGA PERSONAL'!$B$2:$K$88,9,FALSE)</f>
        <v>103741106</v>
      </c>
      <c r="D63" s="5" t="str">
        <f>+VLOOKUP(C63,'[1]CARGA PERSONAL'!$J$2:$K$87,2,FALSE)</f>
        <v>Francisco Rojas</v>
      </c>
      <c r="E63" s="4" t="s">
        <v>335</v>
      </c>
    </row>
    <row r="64" spans="1:5" x14ac:dyDescent="0.35">
      <c r="A64" s="5">
        <v>116828677</v>
      </c>
      <c r="B64" s="5" t="s">
        <v>240</v>
      </c>
      <c r="C64" s="6">
        <f>+VLOOKUP(A64,'[1]CARGA PERSONAL'!$B$2:$K$88,9,FALSE)</f>
        <v>103965136</v>
      </c>
      <c r="D64" s="5" t="str">
        <f>+VLOOKUP(C64,'[1]CARGA PERSONAL'!$J$2:$K$87,2,FALSE)</f>
        <v>Maria Teresa Lara</v>
      </c>
      <c r="E64" s="4" t="s">
        <v>335</v>
      </c>
    </row>
    <row r="65" spans="1:5" x14ac:dyDescent="0.35">
      <c r="A65" s="5">
        <v>90979922</v>
      </c>
      <c r="B65" s="5" t="s">
        <v>243</v>
      </c>
      <c r="C65" s="6">
        <f>+VLOOKUP(A65,'[1]CARGA PERSONAL'!$B$2:$K$88,9,FALSE)</f>
        <v>136574124</v>
      </c>
      <c r="D65" s="5" t="str">
        <f>+VLOOKUP(C65,'[1]CARGA PERSONAL'!$J$2:$K$87,2,FALSE)</f>
        <v>Juan Pablo Pizarro</v>
      </c>
      <c r="E65" s="4" t="s">
        <v>335</v>
      </c>
    </row>
    <row r="66" spans="1:5" x14ac:dyDescent="0.35">
      <c r="A66" s="5">
        <v>158405598</v>
      </c>
      <c r="B66" s="5" t="s">
        <v>245</v>
      </c>
      <c r="C66" s="6">
        <f>+VLOOKUP(A66,'[1]CARGA PERSONAL'!$B$2:$K$88,9,FALSE)</f>
        <v>130276172</v>
      </c>
      <c r="D66" s="5" t="str">
        <f>+VLOOKUP(C66,'[1]CARGA PERSONAL'!$J$2:$K$87,2,FALSE)</f>
        <v>Consuelo Romero</v>
      </c>
      <c r="E66" s="4" t="s">
        <v>335</v>
      </c>
    </row>
    <row r="67" spans="1:5" x14ac:dyDescent="0.35">
      <c r="A67" s="5" t="s">
        <v>249</v>
      </c>
      <c r="B67" s="5" t="s">
        <v>250</v>
      </c>
      <c r="C67" s="6">
        <f>+VLOOKUP(A67,'[1]CARGA PERSONAL'!$B$2:$K$88,9,FALSE)</f>
        <v>130276172</v>
      </c>
      <c r="D67" s="5" t="str">
        <f>+VLOOKUP(C67,'[1]CARGA PERSONAL'!$J$2:$K$87,2,FALSE)</f>
        <v>Consuelo Romero</v>
      </c>
      <c r="E67" s="4" t="s">
        <v>335</v>
      </c>
    </row>
    <row r="68" spans="1:5" x14ac:dyDescent="0.35">
      <c r="A68" s="5">
        <v>114048119</v>
      </c>
      <c r="B68" s="5" t="s">
        <v>254</v>
      </c>
      <c r="C68" s="6">
        <f>+VLOOKUP(A68,'[1]CARGA PERSONAL'!$B$2:$K$88,9,FALSE)</f>
        <v>156015539</v>
      </c>
      <c r="D68" s="5" t="str">
        <f>+VLOOKUP(C68,'[1]CARGA PERSONAL'!$J$2:$K$87,2,FALSE)</f>
        <v>Carlos Olguin</v>
      </c>
      <c r="E68" s="4" t="s">
        <v>335</v>
      </c>
    </row>
    <row r="69" spans="1:5" x14ac:dyDescent="0.35">
      <c r="A69" s="5">
        <v>73010977</v>
      </c>
      <c r="B69" s="5" t="s">
        <v>258</v>
      </c>
      <c r="C69" s="6">
        <f>+VLOOKUP(A69,'[1]CARGA PERSONAL'!$B$2:$K$88,9,FALSE)</f>
        <v>134917695</v>
      </c>
      <c r="D69" s="5" t="str">
        <f>+VLOOKUP(C69,'[1]CARGA PERSONAL'!$J$2:$K$87,2,FALSE)</f>
        <v>Alex Carreño</v>
      </c>
      <c r="E69" s="4" t="s">
        <v>335</v>
      </c>
    </row>
    <row r="70" spans="1:5" x14ac:dyDescent="0.35">
      <c r="A70" s="5">
        <v>267949042</v>
      </c>
      <c r="B70" s="5" t="s">
        <v>262</v>
      </c>
      <c r="C70" s="6">
        <f>+VLOOKUP(A70,'[1]CARGA PERSONAL'!$B$2:$K$88,9,FALSE)</f>
        <v>161405728</v>
      </c>
      <c r="D70" s="5" t="str">
        <f>+VLOOKUP(C70,'[1]CARGA PERSONAL'!$J$2:$K$87,2,FALSE)</f>
        <v>Carlos Concha</v>
      </c>
      <c r="E70" s="4" t="s">
        <v>335</v>
      </c>
    </row>
    <row r="71" spans="1:5" x14ac:dyDescent="0.35">
      <c r="A71" s="5">
        <v>198258326</v>
      </c>
      <c r="B71" s="5" t="s">
        <v>266</v>
      </c>
      <c r="C71" s="6">
        <f>+VLOOKUP(A71,'[1]CARGA PERSONAL'!$B$2:$K$88,9,FALSE)</f>
        <v>130276172</v>
      </c>
      <c r="D71" s="5" t="str">
        <f>+VLOOKUP(C71,'[1]CARGA PERSONAL'!$J$2:$K$87,2,FALSE)</f>
        <v>Consuelo Romero</v>
      </c>
      <c r="E71" s="4" t="s">
        <v>335</v>
      </c>
    </row>
    <row r="72" spans="1:5" x14ac:dyDescent="0.35">
      <c r="A72" s="5">
        <v>161004960</v>
      </c>
      <c r="B72" s="5" t="s">
        <v>269</v>
      </c>
      <c r="C72" s="6">
        <f>+VLOOKUP(A72,'[1]CARGA PERSONAL'!$B$2:$K$88,9,FALSE)</f>
        <v>167427081</v>
      </c>
      <c r="D72" s="5" t="str">
        <f>+VLOOKUP(C72,'[1]CARGA PERSONAL'!$J$2:$K$87,2,FALSE)</f>
        <v>Nathalia Igor</v>
      </c>
      <c r="E72" s="4" t="s">
        <v>335</v>
      </c>
    </row>
    <row r="73" spans="1:5" x14ac:dyDescent="0.35">
      <c r="A73" s="5" t="s">
        <v>273</v>
      </c>
      <c r="B73" s="5" t="s">
        <v>274</v>
      </c>
      <c r="C73" s="6">
        <f>+VLOOKUP(A73,'[1]CARGA PERSONAL'!$B$2:$K$88,9,FALSE)</f>
        <v>156015539</v>
      </c>
      <c r="D73" s="5" t="str">
        <f>+VLOOKUP(C73,'[1]CARGA PERSONAL'!$J$2:$K$87,2,FALSE)</f>
        <v>Carlos Olguin</v>
      </c>
      <c r="E73" s="4" t="s">
        <v>335</v>
      </c>
    </row>
    <row r="74" spans="1:5" x14ac:dyDescent="0.35">
      <c r="A74" s="5">
        <v>172731309</v>
      </c>
      <c r="B74" s="5" t="s">
        <v>278</v>
      </c>
      <c r="C74" s="6" t="str">
        <f>+VLOOKUP(A74,'[1]CARGA PERSONAL'!$B$2:$K$88,9,FALSE)</f>
        <v>10462622K</v>
      </c>
      <c r="D74" s="5" t="str">
        <f>+VLOOKUP(C74,'[1]CARGA PERSONAL'!$J$2:$K$87,2,FALSE)</f>
        <v>Luis Rubio</v>
      </c>
      <c r="E74" s="4" t="s">
        <v>335</v>
      </c>
    </row>
    <row r="75" spans="1:5" x14ac:dyDescent="0.35">
      <c r="A75" s="5">
        <v>170859634</v>
      </c>
      <c r="B75" s="5" t="s">
        <v>282</v>
      </c>
      <c r="C75" s="6">
        <f>+VLOOKUP(A75,'[1]CARGA PERSONAL'!$B$2:$K$88,9,FALSE)</f>
        <v>130276172</v>
      </c>
      <c r="D75" s="5" t="str">
        <f>+VLOOKUP(C75,'[1]CARGA PERSONAL'!$J$2:$K$87,2,FALSE)</f>
        <v>Consuelo Romero</v>
      </c>
      <c r="E75" s="4" t="s">
        <v>335</v>
      </c>
    </row>
    <row r="76" spans="1:5" x14ac:dyDescent="0.35">
      <c r="A76" s="5" t="s">
        <v>286</v>
      </c>
      <c r="B76" s="5" t="s">
        <v>287</v>
      </c>
      <c r="C76" s="6">
        <f>+VLOOKUP(A76,'[1]CARGA PERSONAL'!$B$2:$K$88,9,FALSE)</f>
        <v>103741106</v>
      </c>
      <c r="D76" s="5" t="str">
        <f>+VLOOKUP(C76,'[1]CARGA PERSONAL'!$J$2:$K$87,2,FALSE)</f>
        <v>Francisco Rojas</v>
      </c>
      <c r="E76" s="4" t="s">
        <v>335</v>
      </c>
    </row>
    <row r="77" spans="1:5" x14ac:dyDescent="0.35">
      <c r="A77" s="5">
        <v>160746386</v>
      </c>
      <c r="B77" s="5" t="s">
        <v>289</v>
      </c>
      <c r="C77" s="6">
        <f>+VLOOKUP(A77,'[1]CARGA PERSONAL'!$B$2:$K$88,9,FALSE)</f>
        <v>97120323</v>
      </c>
      <c r="D77" s="5" t="str">
        <f>+VLOOKUP(C77,'[1]CARGA PERSONAL'!$J$2:$K$87,2,FALSE)</f>
        <v>Maria Kenesich</v>
      </c>
      <c r="E77" s="4" t="s">
        <v>335</v>
      </c>
    </row>
    <row r="78" spans="1:5" x14ac:dyDescent="0.35">
      <c r="A78" s="5">
        <v>157359940</v>
      </c>
      <c r="B78" s="5" t="s">
        <v>294</v>
      </c>
      <c r="C78" s="6">
        <f>+VLOOKUP(A78,'[1]CARGA PERSONAL'!$B$2:$K$88,9,FALSE)</f>
        <v>70377810</v>
      </c>
      <c r="D78" s="5" t="str">
        <f>+VLOOKUP(C78,'[1]CARGA PERSONAL'!$J$2:$K$87,2,FALSE)</f>
        <v>Leopoldo Brandenburg</v>
      </c>
      <c r="E78" s="4" t="s">
        <v>335</v>
      </c>
    </row>
    <row r="79" spans="1:5" x14ac:dyDescent="0.35">
      <c r="A79" s="5">
        <v>186376927</v>
      </c>
      <c r="B79" s="5" t="s">
        <v>297</v>
      </c>
      <c r="C79" s="6">
        <f>+VLOOKUP(A79,'[1]CARGA PERSONAL'!$B$2:$K$88,9,FALSE)</f>
        <v>130276172</v>
      </c>
      <c r="D79" s="5" t="str">
        <f>+VLOOKUP(C79,'[1]CARGA PERSONAL'!$J$2:$K$87,2,FALSE)</f>
        <v>Consuelo Romero</v>
      </c>
      <c r="E79" s="4" t="s">
        <v>335</v>
      </c>
    </row>
    <row r="80" spans="1:5" x14ac:dyDescent="0.35">
      <c r="A80" s="5">
        <v>155197633</v>
      </c>
      <c r="B80" s="5" t="s">
        <v>301</v>
      </c>
      <c r="C80" s="6" t="str">
        <f>+VLOOKUP(A80,'[1]CARGA PERSONAL'!$B$2:$K$88,9,FALSE)</f>
        <v>9970747K</v>
      </c>
      <c r="D80" s="5" t="str">
        <f>+VLOOKUP(C80,'[1]CARGA PERSONAL'!$J$2:$K$87,2,FALSE)</f>
        <v>Arnaldo Castillo</v>
      </c>
      <c r="E80" s="4" t="s">
        <v>335</v>
      </c>
    </row>
    <row r="81" spans="1:5" x14ac:dyDescent="0.35">
      <c r="A81" s="5">
        <v>258624734</v>
      </c>
      <c r="B81" s="5" t="s">
        <v>304</v>
      </c>
      <c r="C81" s="6">
        <f>+VLOOKUP(A81,'[1]CARGA PERSONAL'!$B$2:$K$88,9,FALSE)</f>
        <v>136574124</v>
      </c>
      <c r="D81" s="5" t="str">
        <f>+VLOOKUP(C81,'[1]CARGA PERSONAL'!$J$2:$K$87,2,FALSE)</f>
        <v>Juan Pablo Pizarro</v>
      </c>
      <c r="E81" s="4" t="s">
        <v>335</v>
      </c>
    </row>
    <row r="82" spans="1:5" x14ac:dyDescent="0.35">
      <c r="A82" s="5">
        <v>260709143</v>
      </c>
      <c r="B82" s="5" t="s">
        <v>307</v>
      </c>
      <c r="C82" s="6">
        <f>+VLOOKUP(A82,'[1]CARGA PERSONAL'!$B$2:$K$88,9,FALSE)</f>
        <v>70377810</v>
      </c>
      <c r="D82" s="5" t="str">
        <f>+VLOOKUP(C82,'[1]CARGA PERSONAL'!$J$2:$K$87,2,FALSE)</f>
        <v>Leopoldo Brandenburg</v>
      </c>
      <c r="E82" s="4" t="s">
        <v>335</v>
      </c>
    </row>
    <row r="83" spans="1:5" x14ac:dyDescent="0.35">
      <c r="A83" s="5">
        <v>179643634</v>
      </c>
      <c r="B83" s="5" t="s">
        <v>310</v>
      </c>
      <c r="C83" s="6">
        <f>+VLOOKUP(A83,'[1]CARGA PERSONAL'!$B$2:$K$88,9,FALSE)</f>
        <v>54366043</v>
      </c>
      <c r="D83" s="5" t="str">
        <f>+VLOOKUP(C83,'[1]CARGA PERSONAL'!$J$2:$K$87,2,FALSE)</f>
        <v>Glauco Aracena</v>
      </c>
      <c r="E83" s="4" t="s">
        <v>335</v>
      </c>
    </row>
    <row r="84" spans="1:5" x14ac:dyDescent="0.35">
      <c r="A84" s="5">
        <v>259363608</v>
      </c>
      <c r="B84" s="5" t="s">
        <v>314</v>
      </c>
      <c r="C84" s="6">
        <f>+VLOOKUP(A84,'[1]CARGA PERSONAL'!$B$2:$K$88,9,FALSE)</f>
        <v>136574124</v>
      </c>
      <c r="D84" s="5" t="str">
        <f>+VLOOKUP(C84,'[1]CARGA PERSONAL'!$J$2:$K$87,2,FALSE)</f>
        <v>Juan Pablo Pizarro</v>
      </c>
      <c r="E84" s="4" t="s">
        <v>335</v>
      </c>
    </row>
    <row r="85" spans="1:5" x14ac:dyDescent="0.35">
      <c r="A85" s="5">
        <v>82950516</v>
      </c>
      <c r="B85" s="5" t="s">
        <v>317</v>
      </c>
      <c r="C85" s="6">
        <f>+VLOOKUP(A85,'[1]CARGA PERSONAL'!$B$2:$K$88,9,FALSE)</f>
        <v>103741106</v>
      </c>
      <c r="D85" s="5" t="str">
        <f>+VLOOKUP(C85,'[1]CARGA PERSONAL'!$J$2:$K$87,2,FALSE)</f>
        <v>Francisco Rojas</v>
      </c>
      <c r="E85" s="4" t="s">
        <v>335</v>
      </c>
    </row>
    <row r="86" spans="1:5" x14ac:dyDescent="0.35">
      <c r="A86" s="5">
        <v>141302485</v>
      </c>
      <c r="B86" s="5" t="s">
        <v>320</v>
      </c>
      <c r="C86" s="6">
        <f>+VLOOKUP(A86,'[1]CARGA PERSONAL'!$B$2:$K$88,9,FALSE)</f>
        <v>103741106</v>
      </c>
      <c r="D86" s="5" t="str">
        <f>+VLOOKUP(C86,'[1]CARGA PERSONAL'!$J$2:$K$87,2,FALSE)</f>
        <v>Francisco Rojas</v>
      </c>
      <c r="E86" s="4" t="s">
        <v>335</v>
      </c>
    </row>
    <row r="87" spans="1:5" x14ac:dyDescent="0.35">
      <c r="A87" s="5" t="s">
        <v>323</v>
      </c>
      <c r="B87" s="5" t="s">
        <v>324</v>
      </c>
      <c r="C87" s="6">
        <f>+VLOOKUP(A87,'[1]CARGA PERSONAL'!$B$2:$K$88,9,FALSE)</f>
        <v>139338243</v>
      </c>
      <c r="D87" s="5" t="str">
        <f>+VLOOKUP(C87,'[1]CARGA PERSONAL'!$J$2:$K$87,2,FALSE)</f>
        <v>Jose Luis Otarola</v>
      </c>
      <c r="E87" s="4" t="s">
        <v>335</v>
      </c>
    </row>
  </sheetData>
  <conditionalFormatting sqref="A2:A4 A6:A19 A21:A28 A30:A51 A53:A87">
    <cfRule type="expression" dxfId="50" priority="10">
      <formula>CELL("DIRECCION")=ADDRESS(ROW(),COLUMN())</formula>
    </cfRule>
  </conditionalFormatting>
  <conditionalFormatting sqref="B2:B87">
    <cfRule type="expression" dxfId="49" priority="9">
      <formula>CELL("DIRECCION")=ADDRESS(ROW(),COLUMN())</formula>
    </cfRule>
  </conditionalFormatting>
  <conditionalFormatting sqref="C2:C87">
    <cfRule type="expression" dxfId="48" priority="8">
      <formula>CELL("DIRECCION")=ADDRESS(ROW(),COLUMN())</formula>
    </cfRule>
  </conditionalFormatting>
  <conditionalFormatting sqref="D2:D87">
    <cfRule type="expression" dxfId="47" priority="7">
      <formula>CELL("DIRECCION")=ADDRESS(ROW(),COLUMN())</formula>
    </cfRule>
  </conditionalFormatting>
  <conditionalFormatting sqref="A5">
    <cfRule type="expression" dxfId="46" priority="6">
      <formula>CELL("DIRECCION")=ADDRESS(ROW(),COLUMN())</formula>
    </cfRule>
  </conditionalFormatting>
  <conditionalFormatting sqref="A20">
    <cfRule type="expression" dxfId="45" priority="5">
      <formula>CELL("DIRECCION")=ADDRESS(ROW(),COLUMN())</formula>
    </cfRule>
  </conditionalFormatting>
  <conditionalFormatting sqref="A20">
    <cfRule type="duplicateValues" dxfId="44" priority="4"/>
  </conditionalFormatting>
  <conditionalFormatting sqref="A29">
    <cfRule type="expression" dxfId="43" priority="3">
      <formula>CELL("DIRECCION")=ADDRESS(ROW(),COLUMN())</formula>
    </cfRule>
  </conditionalFormatting>
  <conditionalFormatting sqref="A29">
    <cfRule type="duplicateValues" dxfId="42" priority="2"/>
  </conditionalFormatting>
  <conditionalFormatting sqref="A52">
    <cfRule type="duplicateValues" dxfId="41" priority="1"/>
  </conditionalFormatting>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87"/>
  <sheetViews>
    <sheetView workbookViewId="0">
      <selection activeCell="I6" sqref="I6"/>
    </sheetView>
  </sheetViews>
  <sheetFormatPr baseColWidth="10" defaultColWidth="11.453125" defaultRowHeight="14.5" x14ac:dyDescent="0.35"/>
  <sheetData>
    <row r="1" spans="1:7" x14ac:dyDescent="0.35">
      <c r="A1" s="16" t="s">
        <v>330</v>
      </c>
      <c r="B1" s="16" t="s">
        <v>331</v>
      </c>
      <c r="C1" s="17" t="s">
        <v>332</v>
      </c>
      <c r="D1" s="17" t="s">
        <v>333</v>
      </c>
      <c r="E1" s="18" t="s">
        <v>334</v>
      </c>
      <c r="F1" s="18" t="s">
        <v>336</v>
      </c>
      <c r="G1" s="18" t="s">
        <v>337</v>
      </c>
    </row>
    <row r="2" spans="1:7" x14ac:dyDescent="0.35">
      <c r="A2" s="5">
        <v>133686851</v>
      </c>
      <c r="B2" s="5" t="s">
        <v>14</v>
      </c>
      <c r="C2" s="6">
        <f>+VLOOKUP(A2,'[1]CARGA PERSONAL'!$B$2:$K$88,9,FALSE)</f>
        <v>136574124</v>
      </c>
      <c r="D2" s="5" t="str">
        <f>+VLOOKUP(C2,'[1]CARGA PERSONAL'!$J$2:$K$87,2,FALSE)</f>
        <v>Juan Pablo Pizarro</v>
      </c>
      <c r="E2" s="4" t="s">
        <v>335</v>
      </c>
      <c r="F2" s="19">
        <f>+VLOOKUP(A2,'[1]BASE CLIENTE'!A2:M88,10,FALSE)</f>
        <v>139338243</v>
      </c>
      <c r="G2" s="19" t="str">
        <f>+VLOOKUP(A2,'[1]BASE CLIENTE'!$A$2:$M$88,11,FALSE)</f>
        <v>José Luis Otárola</v>
      </c>
    </row>
    <row r="3" spans="1:7" x14ac:dyDescent="0.35">
      <c r="A3" s="5">
        <v>136857053</v>
      </c>
      <c r="B3" s="5" t="s">
        <v>20</v>
      </c>
      <c r="C3" s="6">
        <f>+VLOOKUP(A3,'[1]CARGA PERSONAL'!$B$2:$K$88,9,FALSE)</f>
        <v>103741106</v>
      </c>
      <c r="D3" s="5" t="str">
        <f>+VLOOKUP(C3,'[1]CARGA PERSONAL'!$J$2:$K$87,2,FALSE)</f>
        <v>Francisco Rojas</v>
      </c>
      <c r="E3" s="4" t="s">
        <v>335</v>
      </c>
      <c r="F3" s="19">
        <f>+VLOOKUP(A3,'[1]BASE CLIENTE'!A3:M89,10,FALSE)</f>
        <v>139338243</v>
      </c>
      <c r="G3" s="19" t="str">
        <f>+VLOOKUP(A3,'[1]BASE CLIENTE'!$A$2:$M$88,11,FALSE)</f>
        <v>José Luis Otárola</v>
      </c>
    </row>
    <row r="4" spans="1:7" x14ac:dyDescent="0.35">
      <c r="A4" s="5">
        <v>166243394</v>
      </c>
      <c r="B4" s="5" t="s">
        <v>23</v>
      </c>
      <c r="C4" s="6">
        <f>+VLOOKUP(A4,'[1]CARGA PERSONAL'!$B$2:$K$88,9,FALSE)</f>
        <v>136574124</v>
      </c>
      <c r="D4" s="5" t="str">
        <f>+VLOOKUP(C4,'[1]CARGA PERSONAL'!$J$2:$K$87,2,FALSE)</f>
        <v>Juan Pablo Pizarro</v>
      </c>
      <c r="E4" s="4" t="s">
        <v>335</v>
      </c>
      <c r="F4" s="19">
        <f>+VLOOKUP(A4,'[1]BASE CLIENTE'!A4:M90,10,FALSE)</f>
        <v>139338243</v>
      </c>
      <c r="G4" s="19" t="str">
        <f>+VLOOKUP(A4,'[1]BASE CLIENTE'!$A$2:$M$88,11,FALSE)</f>
        <v>José Luis Otárola</v>
      </c>
    </row>
    <row r="5" spans="1:7" x14ac:dyDescent="0.35">
      <c r="A5" s="13">
        <v>157652176</v>
      </c>
      <c r="B5" s="5" t="s">
        <v>26</v>
      </c>
      <c r="C5" s="6">
        <f>+VLOOKUP(A5,'[1]CARGA PERSONAL'!$B$2:$K$88,9,FALSE)</f>
        <v>134917695</v>
      </c>
      <c r="D5" s="5" t="str">
        <f>+VLOOKUP(C5,'[1]CARGA PERSONAL'!$J$2:$K$87,2,FALSE)</f>
        <v>Alex Carreño</v>
      </c>
      <c r="E5" s="4" t="s">
        <v>335</v>
      </c>
      <c r="F5" s="19">
        <f>+VLOOKUP(A5,'[1]BASE CLIENTE'!A5:M91,10,FALSE)</f>
        <v>130276172</v>
      </c>
      <c r="G5" s="19" t="str">
        <f>+VLOOKUP(A5,'[1]BASE CLIENTE'!$A$2:$M$88,11,FALSE)</f>
        <v>Consuelo Romero</v>
      </c>
    </row>
    <row r="6" spans="1:7" x14ac:dyDescent="0.35">
      <c r="A6" s="5">
        <v>158992833</v>
      </c>
      <c r="B6" s="5" t="s">
        <v>31</v>
      </c>
      <c r="C6" s="6">
        <f>+VLOOKUP(A6,'[1]CARGA PERSONAL'!$B$2:$K$88,9,FALSE)</f>
        <v>103741106</v>
      </c>
      <c r="D6" s="5" t="str">
        <f>+VLOOKUP(C6,'[1]CARGA PERSONAL'!$J$2:$K$87,2,FALSE)</f>
        <v>Francisco Rojas</v>
      </c>
      <c r="E6" s="4" t="s">
        <v>335</v>
      </c>
      <c r="F6" s="19">
        <f>+VLOOKUP(A6,'[1]BASE CLIENTE'!A6:M92,10,FALSE)</f>
        <v>139338243</v>
      </c>
      <c r="G6" s="19" t="str">
        <f>+VLOOKUP(A6,'[1]BASE CLIENTE'!$A$2:$M$88,11,FALSE)</f>
        <v>José Luis Otárola</v>
      </c>
    </row>
    <row r="7" spans="1:7" x14ac:dyDescent="0.35">
      <c r="A7" s="5">
        <v>160746386</v>
      </c>
      <c r="B7" s="5" t="s">
        <v>34</v>
      </c>
      <c r="C7" s="6">
        <f>+VLOOKUP(A7,'[1]CARGA PERSONAL'!$B$2:$K$88,9,FALSE)</f>
        <v>97120323</v>
      </c>
      <c r="D7" s="5" t="str">
        <f>+VLOOKUP(C7,'[1]CARGA PERSONAL'!$J$2:$K$87,2,FALSE)</f>
        <v>Maria Kenesich</v>
      </c>
      <c r="E7" s="4" t="s">
        <v>335</v>
      </c>
      <c r="F7" s="19">
        <f>+VLOOKUP(A7,'[1]BASE CLIENTE'!A7:M93,10,FALSE)</f>
        <v>134917695</v>
      </c>
      <c r="G7" s="19" t="str">
        <f>+VLOOKUP(A7,'[1]BASE CLIENTE'!$A$2:$M$88,11,FALSE)</f>
        <v>Alex Carreño</v>
      </c>
    </row>
    <row r="8" spans="1:7" x14ac:dyDescent="0.35">
      <c r="A8" s="5">
        <v>118295633</v>
      </c>
      <c r="B8" s="5" t="s">
        <v>39</v>
      </c>
      <c r="C8" s="6">
        <f>+VLOOKUP(A8,'[1]CARGA PERSONAL'!$B$2:$K$88,9,FALSE)</f>
        <v>134917695</v>
      </c>
      <c r="D8" s="5" t="str">
        <f>+VLOOKUP(C8,'[1]CARGA PERSONAL'!$J$2:$K$87,2,FALSE)</f>
        <v>Alex Carreño</v>
      </c>
      <c r="E8" s="4" t="s">
        <v>335</v>
      </c>
      <c r="F8" s="19" t="str">
        <f>+VLOOKUP(A8,'[1]BASE CLIENTE'!A8:M94,10,FALSE)</f>
        <v>AXONPHARMA2022</v>
      </c>
      <c r="G8" s="19" t="str">
        <f>+VLOOKUP(A8,'[1]BASE CLIENTE'!$A$2:$M$88,11,FALSE)</f>
        <v>Directorio</v>
      </c>
    </row>
    <row r="9" spans="1:7" x14ac:dyDescent="0.35">
      <c r="A9" s="5">
        <v>139338243</v>
      </c>
      <c r="B9" s="5" t="s">
        <v>43</v>
      </c>
      <c r="C9" s="6">
        <f>+VLOOKUP(A9,'[1]CARGA PERSONAL'!$B$2:$K$88,9,FALSE)</f>
        <v>134917695</v>
      </c>
      <c r="D9" s="5" t="str">
        <f>+VLOOKUP(C9,'[1]CARGA PERSONAL'!$J$2:$K$87,2,FALSE)</f>
        <v>Alex Carreño</v>
      </c>
      <c r="E9" s="4" t="s">
        <v>335</v>
      </c>
      <c r="F9" s="19" t="str">
        <f>+VLOOKUP(A9,'[1]BASE CLIENTE'!A9:M95,10,FALSE)</f>
        <v>AXONPHARMA2022</v>
      </c>
      <c r="G9" s="19" t="str">
        <f>+VLOOKUP(A9,'[1]BASE CLIENTE'!$A$2:$M$88,11,FALSE)</f>
        <v>Directorio</v>
      </c>
    </row>
    <row r="10" spans="1:7" x14ac:dyDescent="0.35">
      <c r="A10" s="5">
        <v>137569116</v>
      </c>
      <c r="B10" s="5" t="s">
        <v>48</v>
      </c>
      <c r="C10" s="6">
        <f>+VLOOKUP(A10,'[1]CARGA PERSONAL'!$B$2:$K$88,9,FALSE)</f>
        <v>70377810</v>
      </c>
      <c r="D10" s="5" t="str">
        <f>+VLOOKUP(C10,'[1]CARGA PERSONAL'!$J$2:$K$87,2,FALSE)</f>
        <v>Leopoldo Brandenburg</v>
      </c>
      <c r="E10" s="4" t="s">
        <v>335</v>
      </c>
      <c r="F10" s="19">
        <f>+VLOOKUP(A10,'[1]BASE CLIENTE'!A10:M96,10,FALSE)</f>
        <v>139338243</v>
      </c>
      <c r="G10" s="19" t="str">
        <f>+VLOOKUP(A10,'[1]BASE CLIENTE'!$A$2:$M$88,11,FALSE)</f>
        <v>José Luis Otárola</v>
      </c>
    </row>
    <row r="11" spans="1:7" x14ac:dyDescent="0.35">
      <c r="A11" s="5">
        <v>132049602</v>
      </c>
      <c r="B11" s="5" t="s">
        <v>51</v>
      </c>
      <c r="C11" s="6">
        <f>+VLOOKUP(A11,'[1]CARGA PERSONAL'!$B$2:$K$88,9,FALSE)</f>
        <v>73010977</v>
      </c>
      <c r="D11" s="5" t="str">
        <f>+VLOOKUP(C11,'[1]CARGA PERSONAL'!$J$2:$K$87,2,FALSE)</f>
        <v>Luis Sottovia</v>
      </c>
      <c r="E11" s="4" t="s">
        <v>335</v>
      </c>
      <c r="F11" s="19">
        <f>+VLOOKUP(A11,'[1]BASE CLIENTE'!A11:M97,10,FALSE)</f>
        <v>134917695</v>
      </c>
      <c r="G11" s="19" t="str">
        <f>+VLOOKUP(A11,'[1]BASE CLIENTE'!$A$2:$M$88,11,FALSE)</f>
        <v>Alex Carreño</v>
      </c>
    </row>
    <row r="12" spans="1:7" x14ac:dyDescent="0.35">
      <c r="A12" s="5">
        <v>146319955</v>
      </c>
      <c r="B12" s="5" t="s">
        <v>55</v>
      </c>
      <c r="C12" s="6">
        <f>+VLOOKUP(A12,'[1]CARGA PERSONAL'!$B$2:$K$88,9,FALSE)</f>
        <v>130276172</v>
      </c>
      <c r="D12" s="5" t="str">
        <f>+VLOOKUP(C12,'[1]CARGA PERSONAL'!$J$2:$K$87,2,FALSE)</f>
        <v>Consuelo Romero</v>
      </c>
      <c r="E12" s="4" t="s">
        <v>335</v>
      </c>
      <c r="F12" s="19">
        <f>+VLOOKUP(A12,'[1]BASE CLIENTE'!A12:M98,10,FALSE)</f>
        <v>134917695</v>
      </c>
      <c r="G12" s="19" t="str">
        <f>+VLOOKUP(A12,'[1]BASE CLIENTE'!$A$2:$M$88,11,FALSE)</f>
        <v>Alex Carreño</v>
      </c>
    </row>
    <row r="13" spans="1:7" x14ac:dyDescent="0.35">
      <c r="A13" s="5">
        <v>260589679</v>
      </c>
      <c r="B13" s="5" t="s">
        <v>60</v>
      </c>
      <c r="C13" s="6">
        <f>+VLOOKUP(A13,'[1]CARGA PERSONAL'!$B$2:$K$88,9,FALSE)</f>
        <v>136574124</v>
      </c>
      <c r="D13" s="5" t="str">
        <f>+VLOOKUP(C13,'[1]CARGA PERSONAL'!$J$2:$K$87,2,FALSE)</f>
        <v>Juan Pablo Pizarro</v>
      </c>
      <c r="E13" s="4" t="s">
        <v>335</v>
      </c>
      <c r="F13" s="19">
        <f>+VLOOKUP(A13,'[1]BASE CLIENTE'!A13:M99,10,FALSE)</f>
        <v>139338243</v>
      </c>
      <c r="G13" s="19" t="str">
        <f>+VLOOKUP(A13,'[1]BASE CLIENTE'!$A$2:$M$88,11,FALSE)</f>
        <v>José Luis Otárola</v>
      </c>
    </row>
    <row r="14" spans="1:7" x14ac:dyDescent="0.35">
      <c r="A14" s="5">
        <v>167427081</v>
      </c>
      <c r="B14" s="5" t="s">
        <v>63</v>
      </c>
      <c r="C14" s="6">
        <f>+VLOOKUP(A14,'[1]CARGA PERSONAL'!$B$2:$K$88,9,FALSE)</f>
        <v>130276172</v>
      </c>
      <c r="D14" s="5" t="str">
        <f>+VLOOKUP(C14,'[1]CARGA PERSONAL'!$J$2:$K$87,2,FALSE)</f>
        <v>Consuelo Romero</v>
      </c>
      <c r="E14" s="4" t="s">
        <v>335</v>
      </c>
      <c r="F14" s="19">
        <f>+VLOOKUP(A14,'[1]BASE CLIENTE'!A14:M100,10,FALSE)</f>
        <v>134917695</v>
      </c>
      <c r="G14" s="19" t="str">
        <f>+VLOOKUP(A14,'[1]BASE CLIENTE'!$A$2:$M$88,11,FALSE)</f>
        <v>Alex Carreño</v>
      </c>
    </row>
    <row r="15" spans="1:7" x14ac:dyDescent="0.35">
      <c r="A15" s="5">
        <v>102134478</v>
      </c>
      <c r="B15" s="5" t="s">
        <v>68</v>
      </c>
      <c r="C15" s="6">
        <f>+VLOOKUP(A15,'[1]CARGA PERSONAL'!$B$2:$K$88,9,FALSE)</f>
        <v>136574124</v>
      </c>
      <c r="D15" s="5" t="str">
        <f>+VLOOKUP(C15,'[1]CARGA PERSONAL'!$J$2:$K$87,2,FALSE)</f>
        <v>Juan Pablo Pizarro</v>
      </c>
      <c r="E15" s="4" t="s">
        <v>335</v>
      </c>
      <c r="F15" s="19">
        <f>+VLOOKUP(A15,'[1]BASE CLIENTE'!A15:M101,10,FALSE)</f>
        <v>139338243</v>
      </c>
      <c r="G15" s="19" t="str">
        <f>+VLOOKUP(A15,'[1]BASE CLIENTE'!$A$2:$M$88,11,FALSE)</f>
        <v>José Luis Otárola</v>
      </c>
    </row>
    <row r="16" spans="1:7" x14ac:dyDescent="0.35">
      <c r="A16" s="5">
        <v>73122813</v>
      </c>
      <c r="B16" s="5" t="s">
        <v>71</v>
      </c>
      <c r="C16" s="6">
        <f>+VLOOKUP(A16,'[1]CARGA PERSONAL'!$B$2:$K$88,9,FALSE)</f>
        <v>103965136</v>
      </c>
      <c r="D16" s="5" t="str">
        <f>+VLOOKUP(C16,'[1]CARGA PERSONAL'!$J$2:$K$87,2,FALSE)</f>
        <v>Maria Teresa Lara</v>
      </c>
      <c r="E16" s="4" t="s">
        <v>335</v>
      </c>
      <c r="F16" s="19">
        <f>+VLOOKUP(A16,'[1]BASE CLIENTE'!A16:M102,10,FALSE)</f>
        <v>139338243</v>
      </c>
      <c r="G16" s="19" t="str">
        <f>+VLOOKUP(A16,'[1]BASE CLIENTE'!$A$2:$M$88,11,FALSE)</f>
        <v>José Luis Otárola</v>
      </c>
    </row>
    <row r="17" spans="1:7" x14ac:dyDescent="0.35">
      <c r="A17" s="5">
        <v>103741106</v>
      </c>
      <c r="B17" s="5" t="s">
        <v>74</v>
      </c>
      <c r="C17" s="6">
        <f>+VLOOKUP(A17,'[1]CARGA PERSONAL'!$B$2:$K$88,9,FALSE)</f>
        <v>139338243</v>
      </c>
      <c r="D17" s="5" t="str">
        <f>+VLOOKUP(C17,'[1]CARGA PERSONAL'!$J$2:$K$87,2,FALSE)</f>
        <v>Jose Luis Otarola</v>
      </c>
      <c r="E17" s="4" t="s">
        <v>335</v>
      </c>
      <c r="F17" s="19">
        <f>+VLOOKUP(A17,'[1]BASE CLIENTE'!A17:M103,10,FALSE)</f>
        <v>134917695</v>
      </c>
      <c r="G17" s="19" t="str">
        <f>+VLOOKUP(A17,'[1]BASE CLIENTE'!$A$2:$M$88,11,FALSE)</f>
        <v>Alex Carreño</v>
      </c>
    </row>
    <row r="18" spans="1:7" x14ac:dyDescent="0.35">
      <c r="A18" s="5">
        <v>186204204</v>
      </c>
      <c r="B18" s="5" t="s">
        <v>34</v>
      </c>
      <c r="C18" s="6">
        <f>+VLOOKUP(A18,'[1]CARGA PERSONAL'!$B$2:$K$88,9,FALSE)</f>
        <v>156015539</v>
      </c>
      <c r="D18" s="5" t="str">
        <f>+VLOOKUP(C18,'[1]CARGA PERSONAL'!$J$2:$K$87,2,FALSE)</f>
        <v>Carlos Olguin</v>
      </c>
      <c r="E18" s="4" t="s">
        <v>335</v>
      </c>
      <c r="F18" s="19">
        <f>+VLOOKUP(A18,'[1]BASE CLIENTE'!A18:M104,10,FALSE)</f>
        <v>134917695</v>
      </c>
      <c r="G18" s="19" t="str">
        <f>+VLOOKUP(A18,'[1]BASE CLIENTE'!$A$2:$M$88,11,FALSE)</f>
        <v>Alex Carreño</v>
      </c>
    </row>
    <row r="19" spans="1:7" ht="15" thickBot="1" x14ac:dyDescent="0.4">
      <c r="A19" s="5">
        <v>121244330</v>
      </c>
      <c r="B19" s="5" t="s">
        <v>82</v>
      </c>
      <c r="C19" s="6">
        <f>+VLOOKUP(A19,'[1]CARGA PERSONAL'!$B$2:$K$88,9,FALSE)</f>
        <v>103741106</v>
      </c>
      <c r="D19" s="5" t="str">
        <f>+VLOOKUP(C19,'[1]CARGA PERSONAL'!$J$2:$K$87,2,FALSE)</f>
        <v>Francisco Rojas</v>
      </c>
      <c r="E19" s="4" t="s">
        <v>335</v>
      </c>
      <c r="F19" s="19">
        <f>+VLOOKUP(A19,'[1]BASE CLIENTE'!A19:M105,10,FALSE)</f>
        <v>139338243</v>
      </c>
      <c r="G19" s="19" t="str">
        <f>+VLOOKUP(A19,'[1]BASE CLIENTE'!$A$2:$M$88,11,FALSE)</f>
        <v>José Luis Otárola</v>
      </c>
    </row>
    <row r="20" spans="1:7" ht="15" thickBot="1" x14ac:dyDescent="0.4">
      <c r="A20" s="14" t="s">
        <v>85</v>
      </c>
      <c r="B20" s="5" t="s">
        <v>86</v>
      </c>
      <c r="C20" s="6">
        <f>+VLOOKUP(A20,'[1]CARGA PERSONAL'!$B$2:$K$88,9,FALSE)</f>
        <v>130276172</v>
      </c>
      <c r="D20" s="5" t="str">
        <f>+VLOOKUP(C20,'[1]CARGA PERSONAL'!$J$2:$K$87,2,FALSE)</f>
        <v>Consuelo Romero</v>
      </c>
      <c r="E20" s="4" t="s">
        <v>335</v>
      </c>
      <c r="F20" s="19">
        <f>+VLOOKUP(A20,'[1]BASE CLIENTE'!A20:M106,10,FALSE)</f>
        <v>134917695</v>
      </c>
      <c r="G20" s="19" t="str">
        <f>+VLOOKUP(A20,'[1]BASE CLIENTE'!$A$2:$M$88,11,FALSE)</f>
        <v>Alex Carreño</v>
      </c>
    </row>
    <row r="21" spans="1:7" x14ac:dyDescent="0.35">
      <c r="A21" s="5">
        <v>116207109</v>
      </c>
      <c r="B21" s="5" t="s">
        <v>90</v>
      </c>
      <c r="C21" s="6">
        <f>+VLOOKUP(A21,'[1]CARGA PERSONAL'!$B$2:$K$88,9,FALSE)</f>
        <v>70377810</v>
      </c>
      <c r="D21" s="5" t="str">
        <f>+VLOOKUP(C21,'[1]CARGA PERSONAL'!$J$2:$K$87,2,FALSE)</f>
        <v>Leopoldo Brandenburg</v>
      </c>
      <c r="E21" s="4" t="s">
        <v>335</v>
      </c>
      <c r="F21" s="19">
        <f>+VLOOKUP(A21,'[1]BASE CLIENTE'!A21:M107,10,FALSE)</f>
        <v>139338243</v>
      </c>
      <c r="G21" s="19" t="str">
        <f>+VLOOKUP(A21,'[1]BASE CLIENTE'!$A$2:$M$88,11,FALSE)</f>
        <v>José Luis Otárola</v>
      </c>
    </row>
    <row r="22" spans="1:7" x14ac:dyDescent="0.35">
      <c r="A22" s="5">
        <v>90659766</v>
      </c>
      <c r="B22" s="5" t="s">
        <v>93</v>
      </c>
      <c r="C22" s="6" t="str">
        <f>+VLOOKUP(A22,'[1]CARGA PERSONAL'!$B$2:$K$88,9,FALSE)</f>
        <v>9970747K</v>
      </c>
      <c r="D22" s="5" t="str">
        <f>+VLOOKUP(C22,'[1]CARGA PERSONAL'!$J$2:$K$87,2,FALSE)</f>
        <v>Arnaldo Castillo</v>
      </c>
      <c r="E22" s="4" t="s">
        <v>335</v>
      </c>
      <c r="F22" s="19">
        <f>+VLOOKUP(A22,'[1]BASE CLIENTE'!A22:M108,10,FALSE)</f>
        <v>139338243</v>
      </c>
      <c r="G22" s="19" t="str">
        <f>+VLOOKUP(A22,'[1]BASE CLIENTE'!$A$2:$M$88,11,FALSE)</f>
        <v>José Luis Otárola</v>
      </c>
    </row>
    <row r="23" spans="1:7" x14ac:dyDescent="0.35">
      <c r="A23" s="5">
        <v>104489575</v>
      </c>
      <c r="B23" s="5" t="s">
        <v>96</v>
      </c>
      <c r="C23" s="6">
        <f>+VLOOKUP(A23,'[1]CARGA PERSONAL'!$B$2:$K$88,9,FALSE)</f>
        <v>136574124</v>
      </c>
      <c r="D23" s="5" t="str">
        <f>+VLOOKUP(C23,'[1]CARGA PERSONAL'!$J$2:$K$87,2,FALSE)</f>
        <v>Juan Pablo Pizarro</v>
      </c>
      <c r="E23" s="4" t="s">
        <v>335</v>
      </c>
      <c r="F23" s="19">
        <f>+VLOOKUP(A23,'[1]BASE CLIENTE'!A23:M109,10,FALSE)</f>
        <v>139338243</v>
      </c>
      <c r="G23" s="19" t="str">
        <f>+VLOOKUP(A23,'[1]BASE CLIENTE'!$A$2:$M$88,11,FALSE)</f>
        <v>José Luis Otárola</v>
      </c>
    </row>
    <row r="24" spans="1:7" x14ac:dyDescent="0.35">
      <c r="A24" s="5">
        <v>90495119</v>
      </c>
      <c r="B24" s="5" t="s">
        <v>100</v>
      </c>
      <c r="C24" s="6" t="str">
        <f>+VLOOKUP(A24,'[1]CARGA PERSONAL'!$B$2:$K$88,9,FALSE)</f>
        <v>9970747K</v>
      </c>
      <c r="D24" s="5" t="str">
        <f>+VLOOKUP(C24,'[1]CARGA PERSONAL'!$J$2:$K$87,2,FALSE)</f>
        <v>Arnaldo Castillo</v>
      </c>
      <c r="E24" s="4" t="s">
        <v>335</v>
      </c>
      <c r="F24" s="19">
        <f>+VLOOKUP(A24,'[1]BASE CLIENTE'!A24:M110,10,FALSE)</f>
        <v>139338243</v>
      </c>
      <c r="G24" s="19" t="str">
        <f>+VLOOKUP(A24,'[1]BASE CLIENTE'!$A$2:$M$88,11,FALSE)</f>
        <v>José Luis Otárola</v>
      </c>
    </row>
    <row r="25" spans="1:7" x14ac:dyDescent="0.35">
      <c r="A25" s="5">
        <v>135504696</v>
      </c>
      <c r="B25" s="5" t="s">
        <v>103</v>
      </c>
      <c r="C25" s="6">
        <f>+VLOOKUP(A25,'[1]CARGA PERSONAL'!$B$2:$K$88,9,FALSE)</f>
        <v>139338243</v>
      </c>
      <c r="D25" s="5" t="str">
        <f>+VLOOKUP(C25,'[1]CARGA PERSONAL'!$J$2:$K$87,2,FALSE)</f>
        <v>Jose Luis Otarola</v>
      </c>
      <c r="E25" s="4" t="s">
        <v>335</v>
      </c>
      <c r="F25" s="19">
        <f>+VLOOKUP(A25,'[1]BASE CLIENTE'!A25:M111,10,FALSE)</f>
        <v>134917695</v>
      </c>
      <c r="G25" s="19" t="str">
        <f>+VLOOKUP(A25,'[1]BASE CLIENTE'!$A$2:$M$88,11,FALSE)</f>
        <v>Alex Carreño</v>
      </c>
    </row>
    <row r="26" spans="1:7" x14ac:dyDescent="0.35">
      <c r="A26" s="5">
        <v>95000673</v>
      </c>
      <c r="B26" s="5" t="s">
        <v>107</v>
      </c>
      <c r="C26" s="6" t="str">
        <f>+VLOOKUP(A26,'[1]CARGA PERSONAL'!$B$2:$K$88,9,FALSE)</f>
        <v>9970747K</v>
      </c>
      <c r="D26" s="5" t="str">
        <f>+VLOOKUP(C26,'[1]CARGA PERSONAL'!$J$2:$K$87,2,FALSE)</f>
        <v>Arnaldo Castillo</v>
      </c>
      <c r="E26" s="4" t="s">
        <v>335</v>
      </c>
      <c r="F26" s="19">
        <f>+VLOOKUP(A26,'[1]BASE CLIENTE'!A26:M112,10,FALSE)</f>
        <v>139338243</v>
      </c>
      <c r="G26" s="19" t="str">
        <f>+VLOOKUP(A26,'[1]BASE CLIENTE'!$A$2:$M$88,11,FALSE)</f>
        <v>José Luis Otárola</v>
      </c>
    </row>
    <row r="27" spans="1:7" x14ac:dyDescent="0.35">
      <c r="A27" s="5" t="s">
        <v>110</v>
      </c>
      <c r="B27" s="5" t="s">
        <v>111</v>
      </c>
      <c r="C27" s="6">
        <f>+VLOOKUP(A27,'[1]CARGA PERSONAL'!$B$2:$K$88,9,FALSE)</f>
        <v>70377810</v>
      </c>
      <c r="D27" s="5" t="str">
        <f>+VLOOKUP(C27,'[1]CARGA PERSONAL'!$J$2:$K$87,2,FALSE)</f>
        <v>Leopoldo Brandenburg</v>
      </c>
      <c r="E27" s="4" t="s">
        <v>335</v>
      </c>
      <c r="F27" s="19">
        <f>+VLOOKUP(A27,'[1]BASE CLIENTE'!A27:M113,10,FALSE)</f>
        <v>139338243</v>
      </c>
      <c r="G27" s="19" t="str">
        <f>+VLOOKUP(A27,'[1]BASE CLIENTE'!$A$2:$M$88,11,FALSE)</f>
        <v>José Luis Otárola</v>
      </c>
    </row>
    <row r="28" spans="1:7" ht="15" thickBot="1" x14ac:dyDescent="0.4">
      <c r="A28" s="5">
        <v>87822109</v>
      </c>
      <c r="B28" s="5" t="s">
        <v>114</v>
      </c>
      <c r="C28" s="6">
        <f>+VLOOKUP(A28,'[1]CARGA PERSONAL'!$B$2:$K$88,9,FALSE)</f>
        <v>70377810</v>
      </c>
      <c r="D28" s="5" t="str">
        <f>+VLOOKUP(C28,'[1]CARGA PERSONAL'!$J$2:$K$87,2,FALSE)</f>
        <v>Leopoldo Brandenburg</v>
      </c>
      <c r="E28" s="4" t="s">
        <v>335</v>
      </c>
      <c r="F28" s="19">
        <f>+VLOOKUP(A28,'[1]BASE CLIENTE'!A28:M114,10,FALSE)</f>
        <v>139338243</v>
      </c>
      <c r="G28" s="19" t="str">
        <f>+VLOOKUP(A28,'[1]BASE CLIENTE'!$A$2:$M$88,11,FALSE)</f>
        <v>José Luis Otárola</v>
      </c>
    </row>
    <row r="29" spans="1:7" ht="15" thickBot="1" x14ac:dyDescent="0.4">
      <c r="A29" s="14" t="s">
        <v>117</v>
      </c>
      <c r="B29" s="5" t="s">
        <v>118</v>
      </c>
      <c r="C29" s="6">
        <f>+VLOOKUP(A29,'[1]CARGA PERSONAL'!$B$2:$K$88,9,FALSE)</f>
        <v>134917695</v>
      </c>
      <c r="D29" s="5" t="str">
        <f>+VLOOKUP(C29,'[1]CARGA PERSONAL'!$J$2:$K$87,2,FALSE)</f>
        <v>Alex Carreño</v>
      </c>
      <c r="E29" s="4" t="s">
        <v>335</v>
      </c>
      <c r="F29" s="19" t="str">
        <f>+VLOOKUP(A29,'[1]BASE CLIENTE'!A29:M115,10,FALSE)</f>
        <v>AXONPHARMA2022</v>
      </c>
      <c r="G29" s="19" t="str">
        <f>+VLOOKUP(A29,'[1]BASE CLIENTE'!$A$2:$M$88,11,FALSE)</f>
        <v>Directorio</v>
      </c>
    </row>
    <row r="30" spans="1:7" x14ac:dyDescent="0.35">
      <c r="A30" s="5">
        <v>155361352</v>
      </c>
      <c r="B30" s="5" t="s">
        <v>122</v>
      </c>
      <c r="C30" s="6">
        <f>+VLOOKUP(A30,'[1]CARGA PERSONAL'!$B$2:$K$88,9,FALSE)</f>
        <v>130276172</v>
      </c>
      <c r="D30" s="5" t="str">
        <f>+VLOOKUP(C30,'[1]CARGA PERSONAL'!$J$2:$K$87,2,FALSE)</f>
        <v>Consuelo Romero</v>
      </c>
      <c r="E30" s="4" t="s">
        <v>335</v>
      </c>
      <c r="F30" s="19">
        <f>+VLOOKUP(A30,'[1]BASE CLIENTE'!A30:M116,10,FALSE)</f>
        <v>134917695</v>
      </c>
      <c r="G30" s="19" t="str">
        <f>+VLOOKUP(A30,'[1]BASE CLIENTE'!$A$2:$M$88,11,FALSE)</f>
        <v>Alex Carreño</v>
      </c>
    </row>
    <row r="31" spans="1:7" x14ac:dyDescent="0.35">
      <c r="A31" s="5" t="s">
        <v>126</v>
      </c>
      <c r="B31" s="5" t="s">
        <v>127</v>
      </c>
      <c r="C31" s="6">
        <f>+VLOOKUP(A31,'[1]CARGA PERSONAL'!$B$2:$K$88,9,FALSE)</f>
        <v>134917695</v>
      </c>
      <c r="D31" s="5" t="str">
        <f>+VLOOKUP(C31,'[1]CARGA PERSONAL'!$J$2:$K$87,2,FALSE)</f>
        <v>Alex Carreño</v>
      </c>
      <c r="E31" s="4" t="s">
        <v>335</v>
      </c>
      <c r="F31" s="19" t="str">
        <f>+VLOOKUP(A31,'[1]BASE CLIENTE'!A31:M117,10,FALSE)</f>
        <v>AXONPHARMA2022</v>
      </c>
      <c r="G31" s="19" t="str">
        <f>+VLOOKUP(A31,'[1]BASE CLIENTE'!$A$2:$M$88,11,FALSE)</f>
        <v>Directorio</v>
      </c>
    </row>
    <row r="32" spans="1:7" x14ac:dyDescent="0.35">
      <c r="A32" s="5">
        <v>130383858</v>
      </c>
      <c r="B32" s="5" t="s">
        <v>131</v>
      </c>
      <c r="C32" s="6">
        <f>+VLOOKUP(A32,'[1]CARGA PERSONAL'!$B$2:$K$88,9,FALSE)</f>
        <v>70377810</v>
      </c>
      <c r="D32" s="5" t="str">
        <f>+VLOOKUP(C32,'[1]CARGA PERSONAL'!$J$2:$K$87,2,FALSE)</f>
        <v>Leopoldo Brandenburg</v>
      </c>
      <c r="E32" s="4" t="s">
        <v>335</v>
      </c>
      <c r="F32" s="19">
        <f>+VLOOKUP(A32,'[1]BASE CLIENTE'!A32:M118,10,FALSE)</f>
        <v>139338243</v>
      </c>
      <c r="G32" s="19" t="str">
        <f>+VLOOKUP(A32,'[1]BASE CLIENTE'!$A$2:$M$88,11,FALSE)</f>
        <v>José Luis Otárola</v>
      </c>
    </row>
    <row r="33" spans="1:7" x14ac:dyDescent="0.35">
      <c r="A33" s="5">
        <v>131173407</v>
      </c>
      <c r="B33" s="5" t="s">
        <v>134</v>
      </c>
      <c r="C33" s="6" t="str">
        <f>+VLOOKUP(A33,'[1]CARGA PERSONAL'!$B$2:$K$88,9,FALSE)</f>
        <v>9970747K</v>
      </c>
      <c r="D33" s="5" t="str">
        <f>+VLOOKUP(C33,'[1]CARGA PERSONAL'!$J$2:$K$87,2,FALSE)</f>
        <v>Arnaldo Castillo</v>
      </c>
      <c r="E33" s="4" t="s">
        <v>335</v>
      </c>
      <c r="F33" s="19">
        <f>+VLOOKUP(A33,'[1]BASE CLIENTE'!A33:M119,10,FALSE)</f>
        <v>139338243</v>
      </c>
      <c r="G33" s="19" t="str">
        <f>+VLOOKUP(A33,'[1]BASE CLIENTE'!$A$2:$M$88,11,FALSE)</f>
        <v>José Luis Otárola</v>
      </c>
    </row>
    <row r="34" spans="1:7" x14ac:dyDescent="0.35">
      <c r="A34" s="5">
        <v>134917695</v>
      </c>
      <c r="B34" s="5" t="s">
        <v>137</v>
      </c>
      <c r="C34" s="6">
        <f>+VLOOKUP(A34,'[1]CARGA PERSONAL'!$B$2:$K$88,9,FALSE)</f>
        <v>130276172</v>
      </c>
      <c r="D34" s="5" t="str">
        <f>+VLOOKUP(C34,'[1]CARGA PERSONAL'!$J$2:$K$87,2,FALSE)</f>
        <v>Consuelo Romero</v>
      </c>
      <c r="E34" s="4" t="s">
        <v>335</v>
      </c>
      <c r="F34" s="19">
        <f>+VLOOKUP(A34,'[1]BASE CLIENTE'!A34:M120,10,FALSE)</f>
        <v>0</v>
      </c>
      <c r="G34" s="19">
        <f>+VLOOKUP(A34,'[1]BASE CLIENTE'!$A$2:$M$88,11,FALSE)</f>
        <v>0</v>
      </c>
    </row>
    <row r="35" spans="1:7" x14ac:dyDescent="0.35">
      <c r="A35" s="5" t="s">
        <v>141</v>
      </c>
      <c r="B35" s="5" t="s">
        <v>142</v>
      </c>
      <c r="C35" s="6" t="str">
        <f>+VLOOKUP(A35,'[1]CARGA PERSONAL'!$B$2:$K$88,9,FALSE)</f>
        <v>10462622K</v>
      </c>
      <c r="D35" s="5" t="str">
        <f>+VLOOKUP(C35,'[1]CARGA PERSONAL'!$J$2:$K$87,2,FALSE)</f>
        <v>Luis Rubio</v>
      </c>
      <c r="E35" s="4" t="s">
        <v>335</v>
      </c>
      <c r="F35" s="19">
        <f>+VLOOKUP(A35,'[1]BASE CLIENTE'!A35:M121,10,FALSE)</f>
        <v>134917695</v>
      </c>
      <c r="G35" s="19" t="str">
        <f>+VLOOKUP(A35,'[1]BASE CLIENTE'!$A$2:$M$88,11,FALSE)</f>
        <v>Alex Carreño</v>
      </c>
    </row>
    <row r="36" spans="1:7" x14ac:dyDescent="0.35">
      <c r="A36" s="5">
        <v>175775528</v>
      </c>
      <c r="B36" s="5" t="s">
        <v>146</v>
      </c>
      <c r="C36" s="6" t="str">
        <f>+VLOOKUP(A36,'[1]CARGA PERSONAL'!$B$2:$K$88,9,FALSE)</f>
        <v>10462622K</v>
      </c>
      <c r="D36" s="5" t="str">
        <f>+VLOOKUP(C36,'[1]CARGA PERSONAL'!$J$2:$K$87,2,FALSE)</f>
        <v>Luis Rubio</v>
      </c>
      <c r="E36" s="4" t="s">
        <v>335</v>
      </c>
      <c r="F36" s="19">
        <f>+VLOOKUP(A36,'[1]BASE CLIENTE'!A36:M122,10,FALSE)</f>
        <v>134917695</v>
      </c>
      <c r="G36" s="19" t="str">
        <f>+VLOOKUP(A36,'[1]BASE CLIENTE'!$A$2:$M$88,11,FALSE)</f>
        <v>Alex Carreño</v>
      </c>
    </row>
    <row r="37" spans="1:7" x14ac:dyDescent="0.35">
      <c r="A37" s="5">
        <v>156015539</v>
      </c>
      <c r="B37" s="5" t="s">
        <v>150</v>
      </c>
      <c r="C37" s="6">
        <f>+VLOOKUP(A37,'[1]CARGA PERSONAL'!$B$2:$K$88,9,FALSE)</f>
        <v>134917695</v>
      </c>
      <c r="D37" s="5" t="str">
        <f>+VLOOKUP(C37,'[1]CARGA PERSONAL'!$J$2:$K$87,2,FALSE)</f>
        <v>Alex Carreño</v>
      </c>
      <c r="E37" s="4" t="s">
        <v>335</v>
      </c>
      <c r="F37" s="19">
        <f>+VLOOKUP(A37,'[1]BASE CLIENTE'!A37:M123,10,FALSE)</f>
        <v>0</v>
      </c>
      <c r="G37" s="19">
        <f>+VLOOKUP(A37,'[1]BASE CLIENTE'!$A$2:$M$88,11,FALSE)</f>
        <v>0</v>
      </c>
    </row>
    <row r="38" spans="1:7" x14ac:dyDescent="0.35">
      <c r="A38" s="5">
        <v>98076123</v>
      </c>
      <c r="B38" s="5" t="s">
        <v>154</v>
      </c>
      <c r="C38" s="6">
        <f>+VLOOKUP(A38,'[1]CARGA PERSONAL'!$B$2:$K$88,9,FALSE)</f>
        <v>139338243</v>
      </c>
      <c r="D38" s="5" t="str">
        <f>+VLOOKUP(C38,'[1]CARGA PERSONAL'!$J$2:$K$87,2,FALSE)</f>
        <v>Jose Luis Otarola</v>
      </c>
      <c r="E38" s="4" t="s">
        <v>335</v>
      </c>
      <c r="F38" s="19">
        <f>+VLOOKUP(A38,'[1]BASE CLIENTE'!A38:M124,10,FALSE)</f>
        <v>134917695</v>
      </c>
      <c r="G38" s="19" t="str">
        <f>+VLOOKUP(A38,'[1]BASE CLIENTE'!$A$2:$M$88,11,FALSE)</f>
        <v>Alex Carreño</v>
      </c>
    </row>
    <row r="39" spans="1:7" x14ac:dyDescent="0.35">
      <c r="A39" s="5">
        <v>136574124</v>
      </c>
      <c r="B39" s="5" t="s">
        <v>158</v>
      </c>
      <c r="C39" s="6">
        <f>+VLOOKUP(A39,'[1]CARGA PERSONAL'!$B$2:$K$88,9,FALSE)</f>
        <v>139338243</v>
      </c>
      <c r="D39" s="5" t="str">
        <f>+VLOOKUP(C39,'[1]CARGA PERSONAL'!$J$2:$K$87,2,FALSE)</f>
        <v>Jose Luis Otarola</v>
      </c>
      <c r="E39" s="4" t="s">
        <v>335</v>
      </c>
      <c r="F39" s="19">
        <f>+VLOOKUP(A39,'[1]BASE CLIENTE'!A39:M125,10,FALSE)</f>
        <v>134917695</v>
      </c>
      <c r="G39" s="19" t="str">
        <f>+VLOOKUP(A39,'[1]BASE CLIENTE'!$A$2:$M$88,11,FALSE)</f>
        <v>Alex Carreño</v>
      </c>
    </row>
    <row r="40" spans="1:7" x14ac:dyDescent="0.35">
      <c r="A40" s="5">
        <v>88040651</v>
      </c>
      <c r="B40" s="5" t="s">
        <v>161</v>
      </c>
      <c r="C40" s="6" t="str">
        <f>+VLOOKUP(A40,'[1]CARGA PERSONAL'!$B$2:$K$88,9,FALSE)</f>
        <v>9970747K</v>
      </c>
      <c r="D40" s="5" t="str">
        <f>+VLOOKUP(C40,'[1]CARGA PERSONAL'!$J$2:$K$87,2,FALSE)</f>
        <v>Arnaldo Castillo</v>
      </c>
      <c r="E40" s="4" t="s">
        <v>335</v>
      </c>
      <c r="F40" s="19">
        <f>+VLOOKUP(A40,'[1]BASE CLIENTE'!A40:M126,10,FALSE)</f>
        <v>139338243</v>
      </c>
      <c r="G40" s="19" t="str">
        <f>+VLOOKUP(A40,'[1]BASE CLIENTE'!$A$2:$M$88,11,FALSE)</f>
        <v>José Luis Otárola</v>
      </c>
    </row>
    <row r="41" spans="1:7" x14ac:dyDescent="0.35">
      <c r="A41" s="5">
        <v>143715566</v>
      </c>
      <c r="B41" s="5" t="s">
        <v>164</v>
      </c>
      <c r="C41" s="6">
        <f>+VLOOKUP(A41,'[1]CARGA PERSONAL'!$B$2:$K$88,9,FALSE)</f>
        <v>70377810</v>
      </c>
      <c r="D41" s="5" t="str">
        <f>+VLOOKUP(C41,'[1]CARGA PERSONAL'!$J$2:$K$87,2,FALSE)</f>
        <v>Leopoldo Brandenburg</v>
      </c>
      <c r="E41" s="4" t="s">
        <v>335</v>
      </c>
      <c r="F41" s="19">
        <f>+VLOOKUP(A41,'[1]BASE CLIENTE'!A41:M127,10,FALSE)</f>
        <v>139338243</v>
      </c>
      <c r="G41" s="19" t="str">
        <f>+VLOOKUP(A41,'[1]BASE CLIENTE'!$A$2:$M$88,11,FALSE)</f>
        <v>José Luis Otárola</v>
      </c>
    </row>
    <row r="42" spans="1:7" x14ac:dyDescent="0.35">
      <c r="A42" s="5">
        <v>97804303</v>
      </c>
      <c r="B42" s="5" t="s">
        <v>166</v>
      </c>
      <c r="C42" s="6">
        <f>+VLOOKUP(A42,'[1]CARGA PERSONAL'!$B$2:$K$88,9,FALSE)</f>
        <v>103965136</v>
      </c>
      <c r="D42" s="5" t="str">
        <f>+VLOOKUP(C42,'[1]CARGA PERSONAL'!$J$2:$K$87,2,FALSE)</f>
        <v>Maria Teresa Lara</v>
      </c>
      <c r="E42" s="4" t="s">
        <v>335</v>
      </c>
      <c r="F42" s="19">
        <f>+VLOOKUP(A42,'[1]BASE CLIENTE'!A42:M128,10,FALSE)</f>
        <v>139338243</v>
      </c>
      <c r="G42" s="19" t="str">
        <f>+VLOOKUP(A42,'[1]BASE CLIENTE'!$A$2:$M$88,11,FALSE)</f>
        <v>José Luis Otárola</v>
      </c>
    </row>
    <row r="43" spans="1:7" x14ac:dyDescent="0.35">
      <c r="A43" s="5">
        <v>163806606</v>
      </c>
      <c r="B43" s="5" t="s">
        <v>169</v>
      </c>
      <c r="C43" s="6" t="str">
        <f>+VLOOKUP(A43,'[1]CARGA PERSONAL'!$B$2:$K$88,9,FALSE)</f>
        <v>9970747K</v>
      </c>
      <c r="D43" s="5" t="str">
        <f>+VLOOKUP(C43,'[1]CARGA PERSONAL'!$J$2:$K$87,2,FALSE)</f>
        <v>Arnaldo Castillo</v>
      </c>
      <c r="E43" s="4" t="s">
        <v>335</v>
      </c>
      <c r="F43" s="19">
        <f>+VLOOKUP(A43,'[1]BASE CLIENTE'!A43:M129,10,FALSE)</f>
        <v>139338243</v>
      </c>
      <c r="G43" s="19" t="str">
        <f>+VLOOKUP(A43,'[1]BASE CLIENTE'!$A$2:$M$88,11,FALSE)</f>
        <v>José Luis Otárola</v>
      </c>
    </row>
    <row r="44" spans="1:7" x14ac:dyDescent="0.35">
      <c r="A44" s="5">
        <v>90469177</v>
      </c>
      <c r="B44" s="5" t="s">
        <v>172</v>
      </c>
      <c r="C44" s="6" t="str">
        <f>+VLOOKUP(A44,'[1]CARGA PERSONAL'!$B$2:$K$88,9,FALSE)</f>
        <v>9970747K</v>
      </c>
      <c r="D44" s="5" t="str">
        <f>+VLOOKUP(C44,'[1]CARGA PERSONAL'!$J$2:$K$87,2,FALSE)</f>
        <v>Arnaldo Castillo</v>
      </c>
      <c r="E44" s="4" t="s">
        <v>335</v>
      </c>
      <c r="F44" s="19">
        <f>+VLOOKUP(A44,'[1]BASE CLIENTE'!A44:M130,10,FALSE)</f>
        <v>139338243</v>
      </c>
      <c r="G44" s="19" t="str">
        <f>+VLOOKUP(A44,'[1]BASE CLIENTE'!$A$2:$M$88,11,FALSE)</f>
        <v>José Luis Otárola</v>
      </c>
    </row>
    <row r="45" spans="1:7" x14ac:dyDescent="0.35">
      <c r="A45" s="5">
        <v>54366043</v>
      </c>
      <c r="B45" s="5" t="s">
        <v>175</v>
      </c>
      <c r="C45" s="6">
        <f>+VLOOKUP(A45,'[1]CARGA PERSONAL'!$B$2:$K$88,9,FALSE)</f>
        <v>134917695</v>
      </c>
      <c r="D45" s="5" t="str">
        <f>+VLOOKUP(C45,'[1]CARGA PERSONAL'!$J$2:$K$87,2,FALSE)</f>
        <v>Alex Carreño</v>
      </c>
      <c r="E45" s="4" t="s">
        <v>335</v>
      </c>
      <c r="F45" s="19" t="str">
        <f>+VLOOKUP(A45,'[1]BASE CLIENTE'!A45:M131,10,FALSE)</f>
        <v>AXONPHARMA2022</v>
      </c>
      <c r="G45" s="19" t="str">
        <f>+VLOOKUP(A45,'[1]BASE CLIENTE'!$A$2:$M$88,11,FALSE)</f>
        <v>Directorio</v>
      </c>
    </row>
    <row r="46" spans="1:7" x14ac:dyDescent="0.35">
      <c r="A46" s="5">
        <v>130276172</v>
      </c>
      <c r="B46" s="5" t="s">
        <v>179</v>
      </c>
      <c r="C46" s="6">
        <f>+VLOOKUP(A46,'[1]CARGA PERSONAL'!$B$2:$K$88,9,FALSE)</f>
        <v>134917695</v>
      </c>
      <c r="D46" s="5" t="str">
        <f>+VLOOKUP(C46,'[1]CARGA PERSONAL'!$J$2:$K$87,2,FALSE)</f>
        <v>Alex Carreño</v>
      </c>
      <c r="E46" s="4" t="s">
        <v>335</v>
      </c>
      <c r="F46" s="19" t="str">
        <f>+VLOOKUP(A46,'[1]BASE CLIENTE'!A46:M132,10,FALSE)</f>
        <v>AXONPHARMA2022</v>
      </c>
      <c r="G46" s="19" t="str">
        <f>+VLOOKUP(A46,'[1]BASE CLIENTE'!$A$2:$M$88,11,FALSE)</f>
        <v>Directorio</v>
      </c>
    </row>
    <row r="47" spans="1:7" x14ac:dyDescent="0.35">
      <c r="A47" s="5" t="s">
        <v>183</v>
      </c>
      <c r="B47" s="5" t="s">
        <v>184</v>
      </c>
      <c r="C47" s="6">
        <f>+VLOOKUP(A47,'[1]CARGA PERSONAL'!$B$2:$K$88,9,FALSE)</f>
        <v>70377810</v>
      </c>
      <c r="D47" s="5" t="str">
        <f>+VLOOKUP(C47,'[1]CARGA PERSONAL'!$J$2:$K$87,2,FALSE)</f>
        <v>Leopoldo Brandenburg</v>
      </c>
      <c r="E47" s="4" t="s">
        <v>335</v>
      </c>
      <c r="F47" s="19">
        <f>+VLOOKUP(A47,'[1]BASE CLIENTE'!A47:M133,10,FALSE)</f>
        <v>139338243</v>
      </c>
      <c r="G47" s="19" t="str">
        <f>+VLOOKUP(A47,'[1]BASE CLIENTE'!$A$2:$M$88,11,FALSE)</f>
        <v>José Luis Otárola</v>
      </c>
    </row>
    <row r="48" spans="1:7" x14ac:dyDescent="0.35">
      <c r="A48" s="5">
        <v>212562181</v>
      </c>
      <c r="B48" s="5" t="s">
        <v>187</v>
      </c>
      <c r="C48" s="6">
        <f>+VLOOKUP(A48,'[1]CARGA PERSONAL'!$B$2:$K$88,9,FALSE)</f>
        <v>54366043</v>
      </c>
      <c r="D48" s="5" t="str">
        <f>+VLOOKUP(C48,'[1]CARGA PERSONAL'!$J$2:$K$87,2,FALSE)</f>
        <v>Glauco Aracena</v>
      </c>
      <c r="E48" s="4" t="s">
        <v>335</v>
      </c>
      <c r="F48" s="19">
        <f>+VLOOKUP(A48,'[1]BASE CLIENTE'!A48:M134,10,FALSE)</f>
        <v>134917695</v>
      </c>
      <c r="G48" s="19" t="str">
        <f>+VLOOKUP(A48,'[1]BASE CLIENTE'!$A$2:$M$88,11,FALSE)</f>
        <v>Alex Carreño</v>
      </c>
    </row>
    <row r="49" spans="1:7" x14ac:dyDescent="0.35">
      <c r="A49" s="5">
        <v>97077681</v>
      </c>
      <c r="B49" s="5" t="s">
        <v>191</v>
      </c>
      <c r="C49" s="6">
        <f>+VLOOKUP(A49,'[1]CARGA PERSONAL'!$B$2:$K$88,9,FALSE)</f>
        <v>103965136</v>
      </c>
      <c r="D49" s="5" t="str">
        <f>+VLOOKUP(C49,'[1]CARGA PERSONAL'!$J$2:$K$87,2,FALSE)</f>
        <v>Maria Teresa Lara</v>
      </c>
      <c r="E49" s="4" t="s">
        <v>335</v>
      </c>
      <c r="F49" s="19">
        <f>+VLOOKUP(A49,'[1]BASE CLIENTE'!A49:M135,10,FALSE)</f>
        <v>139338243</v>
      </c>
      <c r="G49" s="19" t="str">
        <f>+VLOOKUP(A49,'[1]BASE CLIENTE'!$A$2:$M$88,11,FALSE)</f>
        <v>José Luis Otárola</v>
      </c>
    </row>
    <row r="50" spans="1:7" x14ac:dyDescent="0.35">
      <c r="A50" s="5">
        <v>177843652</v>
      </c>
      <c r="B50" s="5" t="s">
        <v>194</v>
      </c>
      <c r="C50" s="6">
        <f>+VLOOKUP(A50,'[1]CARGA PERSONAL'!$B$2:$K$88,9,FALSE)</f>
        <v>156015539</v>
      </c>
      <c r="D50" s="5" t="str">
        <f>+VLOOKUP(C50,'[1]CARGA PERSONAL'!$J$2:$K$87,2,FALSE)</f>
        <v>Carlos Olguin</v>
      </c>
      <c r="E50" s="4" t="s">
        <v>335</v>
      </c>
      <c r="F50" s="19">
        <f>+VLOOKUP(A50,'[1]BASE CLIENTE'!A50:M136,10,FALSE)</f>
        <v>134917695</v>
      </c>
      <c r="G50" s="19" t="str">
        <f>+VLOOKUP(A50,'[1]BASE CLIENTE'!$A$2:$M$88,11,FALSE)</f>
        <v>Alex Carreño</v>
      </c>
    </row>
    <row r="51" spans="1:7" ht="15" thickBot="1" x14ac:dyDescent="0.4">
      <c r="A51" s="5">
        <v>103965136</v>
      </c>
      <c r="B51" s="5" t="s">
        <v>197</v>
      </c>
      <c r="C51" s="6">
        <f>+VLOOKUP(A51,'[1]CARGA PERSONAL'!$B$2:$K$88,9,FALSE)</f>
        <v>139338243</v>
      </c>
      <c r="D51" s="5" t="str">
        <f>+VLOOKUP(C51,'[1]CARGA PERSONAL'!$J$2:$K$87,2,FALSE)</f>
        <v>Jose Luis Otarola</v>
      </c>
      <c r="E51" s="4" t="s">
        <v>335</v>
      </c>
      <c r="F51" s="19">
        <f>+VLOOKUP(A51,'[1]BASE CLIENTE'!A51:M137,10,FALSE)</f>
        <v>134917695</v>
      </c>
      <c r="G51" s="19" t="str">
        <f>+VLOOKUP(A51,'[1]BASE CLIENTE'!$A$2:$M$88,11,FALSE)</f>
        <v>Alex Carreño</v>
      </c>
    </row>
    <row r="52" spans="1:7" ht="15" thickBot="1" x14ac:dyDescent="0.4">
      <c r="A52" s="15" t="s">
        <v>200</v>
      </c>
      <c r="B52" s="5" t="s">
        <v>201</v>
      </c>
      <c r="C52" s="6" t="str">
        <f>+VLOOKUP(A52,'[1]CARGA PERSONAL'!$B$2:$K$88,9,FALSE)</f>
        <v>9970747K</v>
      </c>
      <c r="D52" s="5" t="str">
        <f>+VLOOKUP(C52,'[1]CARGA PERSONAL'!$J$2:$K$87,2,FALSE)</f>
        <v>Arnaldo Castillo</v>
      </c>
      <c r="E52" s="4" t="s">
        <v>335</v>
      </c>
      <c r="F52" s="19">
        <f>+VLOOKUP(A52,'[1]BASE CLIENTE'!A52:M138,10,FALSE)</f>
        <v>139338243</v>
      </c>
      <c r="G52" s="19" t="str">
        <f>+VLOOKUP(A52,'[1]BASE CLIENTE'!$A$2:$M$88,11,FALSE)</f>
        <v>José Luis Otárola</v>
      </c>
    </row>
    <row r="53" spans="1:7" x14ac:dyDescent="0.35">
      <c r="A53" s="5">
        <v>98983732</v>
      </c>
      <c r="B53" s="5" t="s">
        <v>204</v>
      </c>
      <c r="C53" s="6">
        <f>+VLOOKUP(A53,'[1]CARGA PERSONAL'!$B$2:$K$88,9,FALSE)</f>
        <v>130276172</v>
      </c>
      <c r="D53" s="5" t="str">
        <f>+VLOOKUP(C53,'[1]CARGA PERSONAL'!$J$2:$K$87,2,FALSE)</f>
        <v>Consuelo Romero</v>
      </c>
      <c r="E53" s="4" t="s">
        <v>335</v>
      </c>
      <c r="F53" s="19">
        <f>+VLOOKUP(A53,'[1]BASE CLIENTE'!A53:M139,10,FALSE)</f>
        <v>134917695</v>
      </c>
      <c r="G53" s="19" t="str">
        <f>+VLOOKUP(A53,'[1]BASE CLIENTE'!$A$2:$M$88,11,FALSE)</f>
        <v>Alex Carreño</v>
      </c>
    </row>
    <row r="54" spans="1:7" x14ac:dyDescent="0.35">
      <c r="A54" s="5">
        <v>184656981</v>
      </c>
      <c r="B54" s="5" t="s">
        <v>207</v>
      </c>
      <c r="C54" s="6">
        <f>+VLOOKUP(A54,'[1]CARGA PERSONAL'!$B$2:$K$88,9,FALSE)</f>
        <v>130276172</v>
      </c>
      <c r="D54" s="5" t="str">
        <f>+VLOOKUP(C54,'[1]CARGA PERSONAL'!$J$2:$K$87,2,FALSE)</f>
        <v>Consuelo Romero</v>
      </c>
      <c r="E54" s="4" t="s">
        <v>335</v>
      </c>
      <c r="F54" s="19">
        <f>+VLOOKUP(A54,'[1]BASE CLIENTE'!A54:M140,10,FALSE)</f>
        <v>134917695</v>
      </c>
      <c r="G54" s="19" t="str">
        <f>+VLOOKUP(A54,'[1]BASE CLIENTE'!$A$2:$M$88,11,FALSE)</f>
        <v>Alex Carreño</v>
      </c>
    </row>
    <row r="55" spans="1:7" x14ac:dyDescent="0.35">
      <c r="A55" s="5">
        <v>192446872</v>
      </c>
      <c r="B55" s="5" t="s">
        <v>210</v>
      </c>
      <c r="C55" s="6">
        <f>+VLOOKUP(A55,'[1]CARGA PERSONAL'!$B$2:$K$88,9,FALSE)</f>
        <v>73010977</v>
      </c>
      <c r="D55" s="5" t="str">
        <f>+VLOOKUP(C55,'[1]CARGA PERSONAL'!$J$2:$K$87,2,FALSE)</f>
        <v>Luis Sottovia</v>
      </c>
      <c r="E55" s="4" t="s">
        <v>335</v>
      </c>
      <c r="F55" s="19">
        <f>+VLOOKUP(A55,'[1]BASE CLIENTE'!A55:M141,10,FALSE)</f>
        <v>134917695</v>
      </c>
      <c r="G55" s="19" t="str">
        <f>+VLOOKUP(A55,'[1]BASE CLIENTE'!$A$2:$M$88,11,FALSE)</f>
        <v>Alex Carreño</v>
      </c>
    </row>
    <row r="56" spans="1:7" x14ac:dyDescent="0.35">
      <c r="A56" s="5">
        <v>70377810</v>
      </c>
      <c r="B56" s="5" t="s">
        <v>214</v>
      </c>
      <c r="C56" s="6">
        <f>+VLOOKUP(A56,'[1]CARGA PERSONAL'!$B$2:$K$88,9,FALSE)</f>
        <v>139338243</v>
      </c>
      <c r="D56" s="5" t="str">
        <f>+VLOOKUP(C56,'[1]CARGA PERSONAL'!$J$2:$K$87,2,FALSE)</f>
        <v>Jose Luis Otarola</v>
      </c>
      <c r="E56" s="4" t="s">
        <v>335</v>
      </c>
      <c r="F56" s="19">
        <f>+VLOOKUP(A56,'[1]BASE CLIENTE'!A56:M142,10,FALSE)</f>
        <v>134917695</v>
      </c>
      <c r="G56" s="19" t="str">
        <f>+VLOOKUP(A56,'[1]BASE CLIENTE'!$A$2:$M$88,11,FALSE)</f>
        <v>Alex Carreño</v>
      </c>
    </row>
    <row r="57" spans="1:7" x14ac:dyDescent="0.35">
      <c r="A57" s="5">
        <v>161405728</v>
      </c>
      <c r="B57" s="5" t="s">
        <v>217</v>
      </c>
      <c r="C57" s="6">
        <f>+VLOOKUP(A57,'[1]CARGA PERSONAL'!$B$2:$K$88,9,FALSE)</f>
        <v>139338243</v>
      </c>
      <c r="D57" s="5" t="str">
        <f>+VLOOKUP(C57,'[1]CARGA PERSONAL'!$J$2:$K$87,2,FALSE)</f>
        <v>Jose Luis Otarola</v>
      </c>
      <c r="E57" s="4" t="s">
        <v>335</v>
      </c>
      <c r="F57" s="19">
        <f>+VLOOKUP(A57,'[1]BASE CLIENTE'!A57:M143,10,FALSE)</f>
        <v>134917695</v>
      </c>
      <c r="G57" s="19" t="str">
        <f>+VLOOKUP(A57,'[1]BASE CLIENTE'!$A$2:$M$88,11,FALSE)</f>
        <v>Alex Carreño</v>
      </c>
    </row>
    <row r="58" spans="1:7" x14ac:dyDescent="0.35">
      <c r="A58" s="5">
        <v>89533813</v>
      </c>
      <c r="B58" s="5" t="s">
        <v>221</v>
      </c>
      <c r="C58" s="6">
        <f>+VLOOKUP(A58,'[1]CARGA PERSONAL'!$B$2:$K$88,9,FALSE)</f>
        <v>103965136</v>
      </c>
      <c r="D58" s="5" t="str">
        <f>+VLOOKUP(C58,'[1]CARGA PERSONAL'!$J$2:$K$87,2,FALSE)</f>
        <v>Maria Teresa Lara</v>
      </c>
      <c r="E58" s="4" t="s">
        <v>335</v>
      </c>
      <c r="F58" s="19">
        <f>+VLOOKUP(A58,'[1]BASE CLIENTE'!A58:M144,10,FALSE)</f>
        <v>139338243</v>
      </c>
      <c r="G58" s="19" t="str">
        <f>+VLOOKUP(A58,'[1]BASE CLIENTE'!$A$2:$M$88,11,FALSE)</f>
        <v>José Luis Otárola</v>
      </c>
    </row>
    <row r="59" spans="1:7" x14ac:dyDescent="0.35">
      <c r="A59" s="5">
        <v>185331547</v>
      </c>
      <c r="B59" s="5" t="s">
        <v>224</v>
      </c>
      <c r="C59" s="6">
        <f>+VLOOKUP(A59,'[1]CARGA PERSONAL'!$B$2:$K$88,9,FALSE)</f>
        <v>103741106</v>
      </c>
      <c r="D59" s="5" t="str">
        <f>+VLOOKUP(C59,'[1]CARGA PERSONAL'!$J$2:$K$87,2,FALSE)</f>
        <v>Francisco Rojas</v>
      </c>
      <c r="E59" s="4" t="s">
        <v>335</v>
      </c>
      <c r="F59" s="19">
        <f>+VLOOKUP(A59,'[1]BASE CLIENTE'!A59:M145,10,FALSE)</f>
        <v>139338243</v>
      </c>
      <c r="G59" s="19" t="str">
        <f>+VLOOKUP(A59,'[1]BASE CLIENTE'!$A$2:$M$88,11,FALSE)</f>
        <v>José Luis Otárola</v>
      </c>
    </row>
    <row r="60" spans="1:7" x14ac:dyDescent="0.35">
      <c r="A60" s="5">
        <v>132711682</v>
      </c>
      <c r="B60" s="5" t="s">
        <v>227</v>
      </c>
      <c r="C60" s="6">
        <f>+VLOOKUP(A60,'[1]CARGA PERSONAL'!$B$2:$K$88,9,FALSE)</f>
        <v>136574124</v>
      </c>
      <c r="D60" s="5" t="str">
        <f>+VLOOKUP(C60,'[1]CARGA PERSONAL'!$J$2:$K$87,2,FALSE)</f>
        <v>Juan Pablo Pizarro</v>
      </c>
      <c r="E60" s="4" t="s">
        <v>335</v>
      </c>
      <c r="F60" s="19">
        <f>+VLOOKUP(A60,'[1]BASE CLIENTE'!A60:M146,10,FALSE)</f>
        <v>139338243</v>
      </c>
      <c r="G60" s="19" t="str">
        <f>+VLOOKUP(A60,'[1]BASE CLIENTE'!$A$2:$M$88,11,FALSE)</f>
        <v>José Luis Otárola</v>
      </c>
    </row>
    <row r="61" spans="1:7" x14ac:dyDescent="0.35">
      <c r="A61" s="5" t="s">
        <v>230</v>
      </c>
      <c r="B61" s="5" t="s">
        <v>231</v>
      </c>
      <c r="C61" s="6">
        <f>+VLOOKUP(A61,'[1]CARGA PERSONAL'!$B$2:$K$88,9,FALSE)</f>
        <v>136574124</v>
      </c>
      <c r="D61" s="5" t="str">
        <f>+VLOOKUP(C61,'[1]CARGA PERSONAL'!$J$2:$K$87,2,FALSE)</f>
        <v>Juan Pablo Pizarro</v>
      </c>
      <c r="E61" s="4" t="s">
        <v>335</v>
      </c>
      <c r="F61" s="19">
        <f>+VLOOKUP(A61,'[1]BASE CLIENTE'!A61:M147,10,FALSE)</f>
        <v>139338243</v>
      </c>
      <c r="G61" s="19" t="str">
        <f>+VLOOKUP(A61,'[1]BASE CLIENTE'!$A$2:$M$88,11,FALSE)</f>
        <v>José Luis Otárola</v>
      </c>
    </row>
    <row r="62" spans="1:7" x14ac:dyDescent="0.35">
      <c r="A62" s="5">
        <v>180370994</v>
      </c>
      <c r="B62" s="5" t="s">
        <v>234</v>
      </c>
      <c r="C62" s="6">
        <f>+VLOOKUP(A62,'[1]CARGA PERSONAL'!$B$2:$K$88,9,FALSE)</f>
        <v>156015539</v>
      </c>
      <c r="D62" s="5" t="str">
        <f>+VLOOKUP(C62,'[1]CARGA PERSONAL'!$J$2:$K$87,2,FALSE)</f>
        <v>Carlos Olguin</v>
      </c>
      <c r="E62" s="4" t="s">
        <v>335</v>
      </c>
      <c r="F62" s="19">
        <f>+VLOOKUP(A62,'[1]BASE CLIENTE'!A62:M148,10,FALSE)</f>
        <v>134917695</v>
      </c>
      <c r="G62" s="19" t="str">
        <f>+VLOOKUP(A62,'[1]BASE CLIENTE'!$A$2:$M$88,11,FALSE)</f>
        <v>Alex Carreño</v>
      </c>
    </row>
    <row r="63" spans="1:7" x14ac:dyDescent="0.35">
      <c r="A63" s="5">
        <v>130840000</v>
      </c>
      <c r="B63" s="5" t="s">
        <v>237</v>
      </c>
      <c r="C63" s="6">
        <f>+VLOOKUP(A63,'[1]CARGA PERSONAL'!$B$2:$K$88,9,FALSE)</f>
        <v>103741106</v>
      </c>
      <c r="D63" s="5" t="str">
        <f>+VLOOKUP(C63,'[1]CARGA PERSONAL'!$J$2:$K$87,2,FALSE)</f>
        <v>Francisco Rojas</v>
      </c>
      <c r="E63" s="4" t="s">
        <v>335</v>
      </c>
      <c r="F63" s="19">
        <f>+VLOOKUP(A63,'[1]BASE CLIENTE'!A63:M149,10,FALSE)</f>
        <v>139338243</v>
      </c>
      <c r="G63" s="19" t="str">
        <f>+VLOOKUP(A63,'[1]BASE CLIENTE'!$A$2:$M$88,11,FALSE)</f>
        <v>José Luis Otárola</v>
      </c>
    </row>
    <row r="64" spans="1:7" x14ac:dyDescent="0.35">
      <c r="A64" s="5">
        <v>116828677</v>
      </c>
      <c r="B64" s="5" t="s">
        <v>240</v>
      </c>
      <c r="C64" s="6">
        <f>+VLOOKUP(A64,'[1]CARGA PERSONAL'!$B$2:$K$88,9,FALSE)</f>
        <v>103965136</v>
      </c>
      <c r="D64" s="5" t="str">
        <f>+VLOOKUP(C64,'[1]CARGA PERSONAL'!$J$2:$K$87,2,FALSE)</f>
        <v>Maria Teresa Lara</v>
      </c>
      <c r="E64" s="4" t="s">
        <v>335</v>
      </c>
      <c r="F64" s="19">
        <f>+VLOOKUP(A64,'[1]BASE CLIENTE'!A64:M150,10,FALSE)</f>
        <v>139338243</v>
      </c>
      <c r="G64" s="19" t="str">
        <f>+VLOOKUP(A64,'[1]BASE CLIENTE'!$A$2:$M$88,11,FALSE)</f>
        <v>José Luis Otárola</v>
      </c>
    </row>
    <row r="65" spans="1:7" x14ac:dyDescent="0.35">
      <c r="A65" s="5">
        <v>90979922</v>
      </c>
      <c r="B65" s="5" t="s">
        <v>243</v>
      </c>
      <c r="C65" s="6">
        <f>+VLOOKUP(A65,'[1]CARGA PERSONAL'!$B$2:$K$88,9,FALSE)</f>
        <v>136574124</v>
      </c>
      <c r="D65" s="5" t="str">
        <f>+VLOOKUP(C65,'[1]CARGA PERSONAL'!$J$2:$K$87,2,FALSE)</f>
        <v>Juan Pablo Pizarro</v>
      </c>
      <c r="E65" s="4" t="s">
        <v>335</v>
      </c>
      <c r="F65" s="19">
        <f>+VLOOKUP(A65,'[1]BASE CLIENTE'!A65:M151,10,FALSE)</f>
        <v>139338243</v>
      </c>
      <c r="G65" s="19" t="str">
        <f>+VLOOKUP(A65,'[1]BASE CLIENTE'!$A$2:$M$88,11,FALSE)</f>
        <v>José Luis Otárola</v>
      </c>
    </row>
    <row r="66" spans="1:7" x14ac:dyDescent="0.35">
      <c r="A66" s="5">
        <v>158405598</v>
      </c>
      <c r="B66" s="5" t="s">
        <v>245</v>
      </c>
      <c r="C66" s="6">
        <f>+VLOOKUP(A66,'[1]CARGA PERSONAL'!$B$2:$K$88,9,FALSE)</f>
        <v>130276172</v>
      </c>
      <c r="D66" s="5" t="str">
        <f>+VLOOKUP(C66,'[1]CARGA PERSONAL'!$J$2:$K$87,2,FALSE)</f>
        <v>Consuelo Romero</v>
      </c>
      <c r="E66" s="4" t="s">
        <v>335</v>
      </c>
      <c r="F66" s="19">
        <f>+VLOOKUP(A66,'[1]BASE CLIENTE'!A66:M152,10,FALSE)</f>
        <v>134917695</v>
      </c>
      <c r="G66" s="19" t="str">
        <f>+VLOOKUP(A66,'[1]BASE CLIENTE'!$A$2:$M$88,11,FALSE)</f>
        <v>Alex Carreño</v>
      </c>
    </row>
    <row r="67" spans="1:7" x14ac:dyDescent="0.35">
      <c r="A67" s="5" t="s">
        <v>249</v>
      </c>
      <c r="B67" s="5" t="s">
        <v>250</v>
      </c>
      <c r="C67" s="6">
        <f>+VLOOKUP(A67,'[1]CARGA PERSONAL'!$B$2:$K$88,9,FALSE)</f>
        <v>130276172</v>
      </c>
      <c r="D67" s="5" t="str">
        <f>+VLOOKUP(C67,'[1]CARGA PERSONAL'!$J$2:$K$87,2,FALSE)</f>
        <v>Consuelo Romero</v>
      </c>
      <c r="E67" s="4" t="s">
        <v>335</v>
      </c>
      <c r="F67" s="19">
        <f>+VLOOKUP(A67,'[1]BASE CLIENTE'!A67:M153,10,FALSE)</f>
        <v>134917695</v>
      </c>
      <c r="G67" s="19" t="str">
        <f>+VLOOKUP(A67,'[1]BASE CLIENTE'!$A$2:$M$88,11,FALSE)</f>
        <v>Alex Carreño</v>
      </c>
    </row>
    <row r="68" spans="1:7" x14ac:dyDescent="0.35">
      <c r="A68" s="5">
        <v>114048119</v>
      </c>
      <c r="B68" s="5" t="s">
        <v>254</v>
      </c>
      <c r="C68" s="6">
        <f>+VLOOKUP(A68,'[1]CARGA PERSONAL'!$B$2:$K$88,9,FALSE)</f>
        <v>156015539</v>
      </c>
      <c r="D68" s="5" t="str">
        <f>+VLOOKUP(C68,'[1]CARGA PERSONAL'!$J$2:$K$87,2,FALSE)</f>
        <v>Carlos Olguin</v>
      </c>
      <c r="E68" s="4" t="s">
        <v>335</v>
      </c>
      <c r="F68" s="19">
        <f>+VLOOKUP(A68,'[1]BASE CLIENTE'!A68:M154,10,FALSE)</f>
        <v>134917695</v>
      </c>
      <c r="G68" s="19" t="str">
        <f>+VLOOKUP(A68,'[1]BASE CLIENTE'!$A$2:$M$88,11,FALSE)</f>
        <v>Alex Carreño</v>
      </c>
    </row>
    <row r="69" spans="1:7" x14ac:dyDescent="0.35">
      <c r="A69" s="5">
        <v>73010977</v>
      </c>
      <c r="B69" s="5" t="s">
        <v>258</v>
      </c>
      <c r="C69" s="6">
        <f>+VLOOKUP(A69,'[1]CARGA PERSONAL'!$B$2:$K$88,9,FALSE)</f>
        <v>134917695</v>
      </c>
      <c r="D69" s="5" t="str">
        <f>+VLOOKUP(C69,'[1]CARGA PERSONAL'!$J$2:$K$87,2,FALSE)</f>
        <v>Alex Carreño</v>
      </c>
      <c r="E69" s="4" t="s">
        <v>335</v>
      </c>
      <c r="F69" s="19" t="str">
        <f>+VLOOKUP(A69,'[1]BASE CLIENTE'!A69:M155,10,FALSE)</f>
        <v>AXONPHARMA2022</v>
      </c>
      <c r="G69" s="19" t="str">
        <f>+VLOOKUP(A69,'[1]BASE CLIENTE'!$A$2:$M$88,11,FALSE)</f>
        <v>Directorio</v>
      </c>
    </row>
    <row r="70" spans="1:7" x14ac:dyDescent="0.35">
      <c r="A70" s="5">
        <v>267949042</v>
      </c>
      <c r="B70" s="5" t="s">
        <v>262</v>
      </c>
      <c r="C70" s="6">
        <f>+VLOOKUP(A70,'[1]CARGA PERSONAL'!$B$2:$K$88,9,FALSE)</f>
        <v>161405728</v>
      </c>
      <c r="D70" s="5" t="str">
        <f>+VLOOKUP(C70,'[1]CARGA PERSONAL'!$J$2:$K$87,2,FALSE)</f>
        <v>Carlos Concha</v>
      </c>
      <c r="E70" s="4" t="s">
        <v>335</v>
      </c>
      <c r="F70" s="19">
        <f>+VLOOKUP(A70,'[1]BASE CLIENTE'!A70:M156,10,FALSE)</f>
        <v>134917695</v>
      </c>
      <c r="G70" s="19" t="str">
        <f>+VLOOKUP(A70,'[1]BASE CLIENTE'!$A$2:$M$88,11,FALSE)</f>
        <v>Alex Carreño</v>
      </c>
    </row>
    <row r="71" spans="1:7" x14ac:dyDescent="0.35">
      <c r="A71" s="5">
        <v>198258326</v>
      </c>
      <c r="B71" s="5" t="s">
        <v>266</v>
      </c>
      <c r="C71" s="6">
        <f>+VLOOKUP(A71,'[1]CARGA PERSONAL'!$B$2:$K$88,9,FALSE)</f>
        <v>130276172</v>
      </c>
      <c r="D71" s="5" t="str">
        <f>+VLOOKUP(C71,'[1]CARGA PERSONAL'!$J$2:$K$87,2,FALSE)</f>
        <v>Consuelo Romero</v>
      </c>
      <c r="E71" s="4" t="s">
        <v>335</v>
      </c>
      <c r="F71" s="19">
        <f>+VLOOKUP(A71,'[1]BASE CLIENTE'!A71:M157,10,FALSE)</f>
        <v>134917695</v>
      </c>
      <c r="G71" s="19" t="str">
        <f>+VLOOKUP(A71,'[1]BASE CLIENTE'!$A$2:$M$88,11,FALSE)</f>
        <v>Alex Carreño</v>
      </c>
    </row>
    <row r="72" spans="1:7" x14ac:dyDescent="0.35">
      <c r="A72" s="5">
        <v>161004960</v>
      </c>
      <c r="B72" s="5" t="s">
        <v>269</v>
      </c>
      <c r="C72" s="6">
        <f>+VLOOKUP(A72,'[1]CARGA PERSONAL'!$B$2:$K$88,9,FALSE)</f>
        <v>167427081</v>
      </c>
      <c r="D72" s="5" t="str">
        <f>+VLOOKUP(C72,'[1]CARGA PERSONAL'!$J$2:$K$87,2,FALSE)</f>
        <v>Nathalia Igor</v>
      </c>
      <c r="E72" s="4" t="s">
        <v>335</v>
      </c>
      <c r="F72" s="19">
        <f>+VLOOKUP(A72,'[1]BASE CLIENTE'!A72:M158,10,FALSE)</f>
        <v>134917695</v>
      </c>
      <c r="G72" s="19" t="str">
        <f>+VLOOKUP(A72,'[1]BASE CLIENTE'!$A$2:$M$88,11,FALSE)</f>
        <v>Alex Carreño</v>
      </c>
    </row>
    <row r="73" spans="1:7" x14ac:dyDescent="0.35">
      <c r="A73" s="5" t="s">
        <v>273</v>
      </c>
      <c r="B73" s="5" t="s">
        <v>274</v>
      </c>
      <c r="C73" s="6">
        <f>+VLOOKUP(A73,'[1]CARGA PERSONAL'!$B$2:$K$88,9,FALSE)</f>
        <v>156015539</v>
      </c>
      <c r="D73" s="5" t="str">
        <f>+VLOOKUP(C73,'[1]CARGA PERSONAL'!$J$2:$K$87,2,FALSE)</f>
        <v>Carlos Olguin</v>
      </c>
      <c r="E73" s="4" t="s">
        <v>335</v>
      </c>
      <c r="F73" s="19">
        <f>+VLOOKUP(A73,'[1]BASE CLIENTE'!A73:M159,10,FALSE)</f>
        <v>134917695</v>
      </c>
      <c r="G73" s="19" t="str">
        <f>+VLOOKUP(A73,'[1]BASE CLIENTE'!$A$2:$M$88,11,FALSE)</f>
        <v>Alex Carreño</v>
      </c>
    </row>
    <row r="74" spans="1:7" x14ac:dyDescent="0.35">
      <c r="A74" s="5">
        <v>172731309</v>
      </c>
      <c r="B74" s="5" t="s">
        <v>278</v>
      </c>
      <c r="C74" s="6" t="str">
        <f>+VLOOKUP(A74,'[1]CARGA PERSONAL'!$B$2:$K$88,9,FALSE)</f>
        <v>10462622K</v>
      </c>
      <c r="D74" s="5" t="str">
        <f>+VLOOKUP(C74,'[1]CARGA PERSONAL'!$J$2:$K$87,2,FALSE)</f>
        <v>Luis Rubio</v>
      </c>
      <c r="E74" s="4" t="s">
        <v>335</v>
      </c>
      <c r="F74" s="19">
        <f>+VLOOKUP(A74,'[1]BASE CLIENTE'!A74:M160,10,FALSE)</f>
        <v>134917695</v>
      </c>
      <c r="G74" s="19" t="str">
        <f>+VLOOKUP(A74,'[1]BASE CLIENTE'!$A$2:$M$88,11,FALSE)</f>
        <v>Alex Carreño</v>
      </c>
    </row>
    <row r="75" spans="1:7" x14ac:dyDescent="0.35">
      <c r="A75" s="5">
        <v>170859634</v>
      </c>
      <c r="B75" s="5" t="s">
        <v>282</v>
      </c>
      <c r="C75" s="6">
        <f>+VLOOKUP(A75,'[1]CARGA PERSONAL'!$B$2:$K$88,9,FALSE)</f>
        <v>130276172</v>
      </c>
      <c r="D75" s="5" t="str">
        <f>+VLOOKUP(C75,'[1]CARGA PERSONAL'!$J$2:$K$87,2,FALSE)</f>
        <v>Consuelo Romero</v>
      </c>
      <c r="E75" s="4" t="s">
        <v>335</v>
      </c>
      <c r="F75" s="19">
        <f>+VLOOKUP(A75,'[1]BASE CLIENTE'!A75:M161,10,FALSE)</f>
        <v>134917695</v>
      </c>
      <c r="G75" s="19" t="str">
        <f>+VLOOKUP(A75,'[1]BASE CLIENTE'!$A$2:$M$88,11,FALSE)</f>
        <v>Alex Carreño</v>
      </c>
    </row>
    <row r="76" spans="1:7" x14ac:dyDescent="0.35">
      <c r="A76" s="5" t="s">
        <v>286</v>
      </c>
      <c r="B76" s="5" t="s">
        <v>287</v>
      </c>
      <c r="C76" s="6">
        <f>+VLOOKUP(A76,'[1]CARGA PERSONAL'!$B$2:$K$88,9,FALSE)</f>
        <v>103741106</v>
      </c>
      <c r="D76" s="5" t="str">
        <f>+VLOOKUP(C76,'[1]CARGA PERSONAL'!$J$2:$K$87,2,FALSE)</f>
        <v>Francisco Rojas</v>
      </c>
      <c r="E76" s="4" t="s">
        <v>335</v>
      </c>
      <c r="F76" s="19">
        <f>+VLOOKUP(A76,'[1]BASE CLIENTE'!A76:M162,10,FALSE)</f>
        <v>139338243</v>
      </c>
      <c r="G76" s="19" t="str">
        <f>+VLOOKUP(A76,'[1]BASE CLIENTE'!$A$2:$M$88,11,FALSE)</f>
        <v>José Luis Otárola</v>
      </c>
    </row>
    <row r="77" spans="1:7" x14ac:dyDescent="0.35">
      <c r="A77" s="5">
        <v>160746386</v>
      </c>
      <c r="B77" s="5" t="s">
        <v>289</v>
      </c>
      <c r="C77" s="6">
        <f>+VLOOKUP(A77,'[1]CARGA PERSONAL'!$B$2:$K$88,9,FALSE)</f>
        <v>97120323</v>
      </c>
      <c r="D77" s="5" t="str">
        <f>+VLOOKUP(C77,'[1]CARGA PERSONAL'!$J$2:$K$87,2,FALSE)</f>
        <v>Maria Kenesich</v>
      </c>
      <c r="E77" s="4" t="s">
        <v>335</v>
      </c>
      <c r="F77" s="19" t="e">
        <f>+VLOOKUP(A77,'[1]BASE CLIENTE'!A77:M163,10,FALSE)</f>
        <v>#N/A</v>
      </c>
      <c r="G77" s="19" t="str">
        <f>+VLOOKUP(A77,'[1]BASE CLIENTE'!$A$2:$M$88,11,FALSE)</f>
        <v>Alex Carreño</v>
      </c>
    </row>
    <row r="78" spans="1:7" x14ac:dyDescent="0.35">
      <c r="A78" s="5">
        <v>157359940</v>
      </c>
      <c r="B78" s="5" t="s">
        <v>294</v>
      </c>
      <c r="C78" s="6">
        <f>+VLOOKUP(A78,'[1]CARGA PERSONAL'!$B$2:$K$88,9,FALSE)</f>
        <v>70377810</v>
      </c>
      <c r="D78" s="5" t="str">
        <f>+VLOOKUP(C78,'[1]CARGA PERSONAL'!$J$2:$K$87,2,FALSE)</f>
        <v>Leopoldo Brandenburg</v>
      </c>
      <c r="E78" s="4" t="s">
        <v>335</v>
      </c>
      <c r="F78" s="19">
        <f>+VLOOKUP(A78,'[1]BASE CLIENTE'!A78:M164,10,FALSE)</f>
        <v>139338243</v>
      </c>
      <c r="G78" s="19" t="str">
        <f>+VLOOKUP(A78,'[1]BASE CLIENTE'!$A$2:$M$88,11,FALSE)</f>
        <v>José Luis Otárola</v>
      </c>
    </row>
    <row r="79" spans="1:7" x14ac:dyDescent="0.35">
      <c r="A79" s="5">
        <v>186376927</v>
      </c>
      <c r="B79" s="5" t="s">
        <v>297</v>
      </c>
      <c r="C79" s="6">
        <f>+VLOOKUP(A79,'[1]CARGA PERSONAL'!$B$2:$K$88,9,FALSE)</f>
        <v>130276172</v>
      </c>
      <c r="D79" s="5" t="str">
        <f>+VLOOKUP(C79,'[1]CARGA PERSONAL'!$J$2:$K$87,2,FALSE)</f>
        <v>Consuelo Romero</v>
      </c>
      <c r="E79" s="4" t="s">
        <v>335</v>
      </c>
      <c r="F79" s="19">
        <f>+VLOOKUP(A79,'[1]BASE CLIENTE'!A79:M165,10,FALSE)</f>
        <v>134917695</v>
      </c>
      <c r="G79" s="19" t="str">
        <f>+VLOOKUP(A79,'[1]BASE CLIENTE'!$A$2:$M$88,11,FALSE)</f>
        <v>Alex Carreño</v>
      </c>
    </row>
    <row r="80" spans="1:7" x14ac:dyDescent="0.35">
      <c r="A80" s="5">
        <v>155197633</v>
      </c>
      <c r="B80" s="5" t="s">
        <v>301</v>
      </c>
      <c r="C80" s="6" t="str">
        <f>+VLOOKUP(A80,'[1]CARGA PERSONAL'!$B$2:$K$88,9,FALSE)</f>
        <v>9970747K</v>
      </c>
      <c r="D80" s="5" t="str">
        <f>+VLOOKUP(C80,'[1]CARGA PERSONAL'!$J$2:$K$87,2,FALSE)</f>
        <v>Arnaldo Castillo</v>
      </c>
      <c r="E80" s="4" t="s">
        <v>335</v>
      </c>
      <c r="F80" s="19">
        <f>+VLOOKUP(A80,'[1]BASE CLIENTE'!A80:M166,10,FALSE)</f>
        <v>139338243</v>
      </c>
      <c r="G80" s="19" t="str">
        <f>+VLOOKUP(A80,'[1]BASE CLIENTE'!$A$2:$M$88,11,FALSE)</f>
        <v>José Luis Otárola</v>
      </c>
    </row>
    <row r="81" spans="1:7" x14ac:dyDescent="0.35">
      <c r="A81" s="5">
        <v>258624734</v>
      </c>
      <c r="B81" s="5" t="s">
        <v>304</v>
      </c>
      <c r="C81" s="6">
        <f>+VLOOKUP(A81,'[1]CARGA PERSONAL'!$B$2:$K$88,9,FALSE)</f>
        <v>136574124</v>
      </c>
      <c r="D81" s="5" t="str">
        <f>+VLOOKUP(C81,'[1]CARGA PERSONAL'!$J$2:$K$87,2,FALSE)</f>
        <v>Juan Pablo Pizarro</v>
      </c>
      <c r="E81" s="4" t="s">
        <v>335</v>
      </c>
      <c r="F81" s="19">
        <f>+VLOOKUP(A81,'[1]BASE CLIENTE'!A81:M167,10,FALSE)</f>
        <v>139338243</v>
      </c>
      <c r="G81" s="19" t="str">
        <f>+VLOOKUP(A81,'[1]BASE CLIENTE'!$A$2:$M$88,11,FALSE)</f>
        <v>José Luis Otárola</v>
      </c>
    </row>
    <row r="82" spans="1:7" x14ac:dyDescent="0.35">
      <c r="A82" s="5">
        <v>260709143</v>
      </c>
      <c r="B82" s="5" t="s">
        <v>307</v>
      </c>
      <c r="C82" s="6">
        <f>+VLOOKUP(A82,'[1]CARGA PERSONAL'!$B$2:$K$88,9,FALSE)</f>
        <v>70377810</v>
      </c>
      <c r="D82" s="5" t="str">
        <f>+VLOOKUP(C82,'[1]CARGA PERSONAL'!$J$2:$K$87,2,FALSE)</f>
        <v>Leopoldo Brandenburg</v>
      </c>
      <c r="E82" s="4" t="s">
        <v>335</v>
      </c>
      <c r="F82" s="19">
        <f>+VLOOKUP(A82,'[1]BASE CLIENTE'!A82:M168,10,FALSE)</f>
        <v>139338243</v>
      </c>
      <c r="G82" s="19" t="str">
        <f>+VLOOKUP(A82,'[1]BASE CLIENTE'!$A$2:$M$88,11,FALSE)</f>
        <v>José Luis Otárola</v>
      </c>
    </row>
    <row r="83" spans="1:7" x14ac:dyDescent="0.35">
      <c r="A83" s="5">
        <v>179643634</v>
      </c>
      <c r="B83" s="5" t="s">
        <v>310</v>
      </c>
      <c r="C83" s="6">
        <f>+VLOOKUP(A83,'[1]CARGA PERSONAL'!$B$2:$K$88,9,FALSE)</f>
        <v>54366043</v>
      </c>
      <c r="D83" s="5" t="str">
        <f>+VLOOKUP(C83,'[1]CARGA PERSONAL'!$J$2:$K$87,2,FALSE)</f>
        <v>Glauco Aracena</v>
      </c>
      <c r="E83" s="4" t="s">
        <v>335</v>
      </c>
      <c r="F83" s="19">
        <f>+VLOOKUP(A83,'[1]BASE CLIENTE'!A83:M169,10,FALSE)</f>
        <v>134917695</v>
      </c>
      <c r="G83" s="19" t="str">
        <f>+VLOOKUP(A83,'[1]BASE CLIENTE'!$A$2:$M$88,11,FALSE)</f>
        <v>Alex Carreño</v>
      </c>
    </row>
    <row r="84" spans="1:7" x14ac:dyDescent="0.35">
      <c r="A84" s="5">
        <v>259363608</v>
      </c>
      <c r="B84" s="5" t="s">
        <v>314</v>
      </c>
      <c r="C84" s="6">
        <f>+VLOOKUP(A84,'[1]CARGA PERSONAL'!$B$2:$K$88,9,FALSE)</f>
        <v>136574124</v>
      </c>
      <c r="D84" s="5" t="str">
        <f>+VLOOKUP(C84,'[1]CARGA PERSONAL'!$J$2:$K$87,2,FALSE)</f>
        <v>Juan Pablo Pizarro</v>
      </c>
      <c r="E84" s="4" t="s">
        <v>335</v>
      </c>
      <c r="F84" s="19">
        <f>+VLOOKUP(A84,'[1]BASE CLIENTE'!A84:M170,10,FALSE)</f>
        <v>139338243</v>
      </c>
      <c r="G84" s="19" t="str">
        <f>+VLOOKUP(A84,'[1]BASE CLIENTE'!$A$2:$M$88,11,FALSE)</f>
        <v>José Luis Otárola</v>
      </c>
    </row>
    <row r="85" spans="1:7" x14ac:dyDescent="0.35">
      <c r="A85" s="5">
        <v>82950516</v>
      </c>
      <c r="B85" s="5" t="s">
        <v>317</v>
      </c>
      <c r="C85" s="6">
        <f>+VLOOKUP(A85,'[1]CARGA PERSONAL'!$B$2:$K$88,9,FALSE)</f>
        <v>103741106</v>
      </c>
      <c r="D85" s="5" t="str">
        <f>+VLOOKUP(C85,'[1]CARGA PERSONAL'!$J$2:$K$87,2,FALSE)</f>
        <v>Francisco Rojas</v>
      </c>
      <c r="E85" s="4" t="s">
        <v>335</v>
      </c>
      <c r="F85" s="19">
        <f>+VLOOKUP(A85,'[1]BASE CLIENTE'!A85:M171,10,FALSE)</f>
        <v>139338243</v>
      </c>
      <c r="G85" s="19" t="str">
        <f>+VLOOKUP(A85,'[1]BASE CLIENTE'!$A$2:$M$88,11,FALSE)</f>
        <v>José Luis Otárola</v>
      </c>
    </row>
    <row r="86" spans="1:7" x14ac:dyDescent="0.35">
      <c r="A86" s="5">
        <v>141302485</v>
      </c>
      <c r="B86" s="5" t="s">
        <v>320</v>
      </c>
      <c r="C86" s="6">
        <f>+VLOOKUP(A86,'[1]CARGA PERSONAL'!$B$2:$K$88,9,FALSE)</f>
        <v>103741106</v>
      </c>
      <c r="D86" s="5" t="str">
        <f>+VLOOKUP(C86,'[1]CARGA PERSONAL'!$J$2:$K$87,2,FALSE)</f>
        <v>Francisco Rojas</v>
      </c>
      <c r="E86" s="4" t="s">
        <v>335</v>
      </c>
      <c r="F86" s="19">
        <f>+VLOOKUP(A86,'[1]BASE CLIENTE'!A86:M172,10,FALSE)</f>
        <v>139338243</v>
      </c>
      <c r="G86" s="19" t="str">
        <f>+VLOOKUP(A86,'[1]BASE CLIENTE'!$A$2:$M$88,11,FALSE)</f>
        <v>José Luis Otárola</v>
      </c>
    </row>
    <row r="87" spans="1:7" x14ac:dyDescent="0.35">
      <c r="A87" s="5" t="s">
        <v>323</v>
      </c>
      <c r="B87" s="5" t="s">
        <v>324</v>
      </c>
      <c r="C87" s="6">
        <f>+VLOOKUP(A87,'[1]CARGA PERSONAL'!$B$2:$K$88,9,FALSE)</f>
        <v>139338243</v>
      </c>
      <c r="D87" s="5" t="str">
        <f>+VLOOKUP(C87,'[1]CARGA PERSONAL'!$J$2:$K$87,2,FALSE)</f>
        <v>Jose Luis Otarola</v>
      </c>
      <c r="E87" s="4" t="s">
        <v>335</v>
      </c>
      <c r="F87" s="19">
        <f>+VLOOKUP(A87,'[1]BASE CLIENTE'!A87:M173,10,FALSE)</f>
        <v>134917695</v>
      </c>
      <c r="G87" s="19" t="str">
        <f>+VLOOKUP(A87,'[1]BASE CLIENTE'!$A$2:$M$88,11,FALSE)</f>
        <v>Alex Carreño</v>
      </c>
    </row>
  </sheetData>
  <conditionalFormatting sqref="A2:A4 A6:A19 A21:A28 A30:A51 A53:A87">
    <cfRule type="expression" dxfId="40" priority="10">
      <formula>CELL("DIRECCION")=ADDRESS(ROW(),COLUMN())</formula>
    </cfRule>
  </conditionalFormatting>
  <conditionalFormatting sqref="B2:B87">
    <cfRule type="expression" dxfId="39" priority="9">
      <formula>CELL("DIRECCION")=ADDRESS(ROW(),COLUMN())</formula>
    </cfRule>
  </conditionalFormatting>
  <conditionalFormatting sqref="C2:C87">
    <cfRule type="expression" dxfId="38" priority="8">
      <formula>CELL("DIRECCION")=ADDRESS(ROW(),COLUMN())</formula>
    </cfRule>
  </conditionalFormatting>
  <conditionalFormatting sqref="D2:D87">
    <cfRule type="expression" dxfId="37" priority="7">
      <formula>CELL("DIRECCION")=ADDRESS(ROW(),COLUMN())</formula>
    </cfRule>
  </conditionalFormatting>
  <conditionalFormatting sqref="A5">
    <cfRule type="expression" dxfId="36" priority="6">
      <formula>CELL("DIRECCION")=ADDRESS(ROW(),COLUMN())</formula>
    </cfRule>
  </conditionalFormatting>
  <conditionalFormatting sqref="A20">
    <cfRule type="expression" dxfId="35" priority="5">
      <formula>CELL("DIRECCION")=ADDRESS(ROW(),COLUMN())</formula>
    </cfRule>
  </conditionalFormatting>
  <conditionalFormatting sqref="A20">
    <cfRule type="duplicateValues" dxfId="34" priority="4"/>
  </conditionalFormatting>
  <conditionalFormatting sqref="A29">
    <cfRule type="expression" dxfId="33" priority="3">
      <formula>CELL("DIRECCION")=ADDRESS(ROW(),COLUMN())</formula>
    </cfRule>
  </conditionalFormatting>
  <conditionalFormatting sqref="A29">
    <cfRule type="duplicateValues" dxfId="32" priority="2"/>
  </conditionalFormatting>
  <conditionalFormatting sqref="A52">
    <cfRule type="duplicateValues" dxfId="31" priority="1"/>
  </conditionalFormatting>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977A2-4A57-45DD-8265-5803E59ACEBA}">
  <dimension ref="A1"/>
  <sheetViews>
    <sheetView workbookViewId="0"/>
  </sheetViews>
  <sheetFormatPr baseColWidth="10" defaultRowHeight="14.5" x14ac:dyDescent="0.35"/>
  <sheetData>
    <row r="1" spans="1:1" x14ac:dyDescent="0.35">
      <c r="A1" s="5">
        <v>118295633</v>
      </c>
    </row>
  </sheetData>
  <conditionalFormatting sqref="A1">
    <cfRule type="expression" dxfId="5" priority="2">
      <formula>CELL("DIRECCION")=ADDRESS(ROW(),COLUMN())</formula>
    </cfRule>
  </conditionalFormatting>
  <conditionalFormatting sqref="A1">
    <cfRule type="duplicateValues" dxfId="4"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Hoja4</vt:lpstr>
      <vt:lpstr>lanzamiento obj</vt:lpstr>
      <vt:lpstr>carga personal</vt:lpstr>
      <vt:lpstr>Hoja2</vt:lpstr>
      <vt:lpstr>Hoja3</vt:lpstr>
      <vt:lpstr>Hoja7</vt:lpstr>
    </vt:vector>
  </TitlesOfParts>
  <Company>Flia. Aguinaga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 Aguinaga</dc:creator>
  <cp:lastModifiedBy>Gabriela Rodriguez</cp:lastModifiedBy>
  <dcterms:created xsi:type="dcterms:W3CDTF">2012-05-16T17:53:42Z</dcterms:created>
  <dcterms:modified xsi:type="dcterms:W3CDTF">2022-12-19T01:51:49Z</dcterms:modified>
</cp:coreProperties>
</file>