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CONSESO\CONSESO EVD 2022\Formatos enviados por cliente\Formatos para subir a plataforma\EMPRESARIAL 180\"/>
    </mc:Choice>
  </mc:AlternateContent>
  <xr:revisionPtr revIDLastSave="0" documentId="13_ncr:1_{90D9F545-6514-47F5-AFF7-277D2548321E}" xr6:coauthVersionLast="47" xr6:coauthVersionMax="47" xr10:uidLastSave="{00000000-0000-0000-0000-000000000000}"/>
  <bookViews>
    <workbookView xWindow="-120" yWindow="-120" windowWidth="20730" windowHeight="11040" xr2:uid="{F6304822-2989-45C9-8ECB-2B9F3796D1B4}"/>
  </bookViews>
  <sheets>
    <sheet name="Cuestionario &quot;Empresarial&quot;" sheetId="1" r:id="rId1"/>
  </sheets>
  <externalReferences>
    <externalReference r:id="rId2"/>
  </externalReferences>
  <definedNames>
    <definedName name="_xlnm._FilterDatabase" localSheetId="0" hidden="1">'Cuestionario "Empresarial"'!$A$1:$M$2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" l="1"/>
  <c r="P2" i="1"/>
  <c r="Q2" i="1"/>
  <c r="R2" i="1"/>
  <c r="AE2" i="1" s="1"/>
  <c r="S2" i="1"/>
  <c r="T2" i="1"/>
  <c r="U2" i="1"/>
  <c r="AH2" i="1" s="1"/>
  <c r="V2" i="1"/>
  <c r="AI2" i="1" s="1"/>
  <c r="W2" i="1"/>
  <c r="X2" i="1"/>
  <c r="AK2" i="1" s="1"/>
  <c r="Y2" i="1"/>
  <c r="AL2" i="1" s="1"/>
  <c r="Z2" i="1"/>
  <c r="AM2" i="1" s="1"/>
  <c r="AB2" i="1"/>
  <c r="AC2" i="1"/>
  <c r="AD2" i="1"/>
  <c r="AF2" i="1"/>
  <c r="AG2" i="1"/>
  <c r="AJ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271D42E1-FB50-44EF-A0A1-9021DDEA03E8}">
      <text>
        <r>
          <rPr>
            <sz val="8"/>
            <color rgb="FF000000"/>
            <rFont val="Tahoma"/>
            <family val="2"/>
          </rPr>
          <t xml:space="preserve">En este campo debe digitar la palabra </t>
        </r>
        <r>
          <rPr>
            <b/>
            <sz val="8"/>
            <color rgb="FF000000"/>
            <rFont val="Tahoma"/>
            <family val="2"/>
          </rPr>
          <t>COLABORADOR</t>
        </r>
        <r>
          <rPr>
            <sz val="8"/>
            <color rgb="FF000000"/>
            <rFont val="Tahoma"/>
            <family val="2"/>
          </rPr>
          <t xml:space="preserve"> o </t>
        </r>
        <r>
          <rPr>
            <b/>
            <sz val="8"/>
            <color rgb="FF000000"/>
            <rFont val="Tahoma"/>
            <family val="2"/>
          </rPr>
          <t>CANDIDATO</t>
        </r>
        <r>
          <rPr>
            <sz val="8"/>
            <color rgb="FF000000"/>
            <rFont val="Tahoma"/>
            <family val="2"/>
          </rPr>
          <t xml:space="preserve"> dependiendo de la naturaleza de la persona que esta ingresando.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Si desea eliminar la persona de su base de datos debe digitar la palabra </t>
        </r>
        <r>
          <rPr>
            <b/>
            <sz val="8"/>
            <color rgb="FF000000"/>
            <rFont val="Tahoma"/>
            <family val="2"/>
          </rPr>
          <t>ELIMINAR</t>
        </r>
      </text>
    </comment>
    <comment ref="J1" authorId="0" shapeId="0" xr:uid="{E55358D5-8B07-42B6-9455-CE73CA352FFB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BDDC125A-6B01-4A74-B88F-A9210E7B2421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2A8BFEF0-2477-4A29-8BAE-9D3D5A812E5F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88580E24-BEB2-4FCF-B746-ED03F30537DF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<sst xmlns="http://schemas.openxmlformats.org/spreadsheetml/2006/main" count="46" uniqueCount="37">
  <si>
    <t>F</t>
  </si>
  <si>
    <t>Millenials</t>
  </si>
  <si>
    <t>0 a 5</t>
  </si>
  <si>
    <t>Operación</t>
  </si>
  <si>
    <t>Auxiliar De Producción Cidre</t>
  </si>
  <si>
    <t>Producción</t>
  </si>
  <si>
    <t>COCHABAMBA</t>
  </si>
  <si>
    <t>mlamas@conseso.com</t>
  </si>
  <si>
    <t>LAMAS ALELUYA</t>
  </si>
  <si>
    <t>MABEL</t>
  </si>
  <si>
    <t>COLABORADOR</t>
  </si>
  <si>
    <t>PERSONALIZADO 3</t>
  </si>
  <si>
    <t>PERSONALIZADO 2</t>
  </si>
  <si>
    <t>PERSONALIZADO 1</t>
  </si>
  <si>
    <t>NO. IDENTIFICACION JEFE</t>
  </si>
  <si>
    <t>NOMBRE NIVEL JERARQUICO</t>
  </si>
  <si>
    <t>NOMBRE CARGO</t>
  </si>
  <si>
    <t>NOMBRE DEPARTAMENTO</t>
  </si>
  <si>
    <t>NOMBRE AGENCIA</t>
  </si>
  <si>
    <t>EMAIL</t>
  </si>
  <si>
    <t>APELLIDOS</t>
  </si>
  <si>
    <t>NOMBRES</t>
  </si>
  <si>
    <t>NO. IDENTIFICACION</t>
  </si>
  <si>
    <t>TIPO</t>
  </si>
  <si>
    <t>PATRICIA MILENKA</t>
  </si>
  <si>
    <t>VISCARRA BONILLA</t>
  </si>
  <si>
    <t>pviscarra@conseso.com</t>
  </si>
  <si>
    <t>SERVICORP</t>
  </si>
  <si>
    <t>Ejecutivo Comercial</t>
  </si>
  <si>
    <t>Gestión</t>
  </si>
  <si>
    <t>VANIA</t>
  </si>
  <si>
    <t>SOLIZ CAGUA</t>
  </si>
  <si>
    <t>vsoliz@conseso.com</t>
  </si>
  <si>
    <t>TRINIDAD</t>
  </si>
  <si>
    <t>Backoffice</t>
  </si>
  <si>
    <t>Auxiliar De Agencia</t>
  </si>
  <si>
    <t>Generación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</si>
</sst>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2" borderId="0" xfId="0" applyNumberFormat="1" applyFont="1" applyFill="1"/>
    <xf numFmtId="0" fontId="1" fillId="2" borderId="0" xfId="0" applyFont="1" applyFill="1"/>
    <xf numFmtId="49" fontId="1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49" fontId="1" fillId="0" borderId="1" xfId="0" applyNumberFormat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Blanca/Documents/BG%20Trabajo/EVALUAR/I+D%20CONSULTOR&#205;A/CONSESO/CONSESO%20EVD%202022/Formatos%20enviados%20por%20cliente/Formatos%20para%20subir%20a%20plataforma/ok%201.FINALENVIADOYREVISADO.Formato_carga_personal_total_actualizada%204may23.xlsx?E3184A65" TargetMode="External"/><Relationship Id="rId1" Type="http://schemas.openxmlformats.org/officeDocument/2006/relationships/externalLinkPath" Target="file:///\\E3184A65\ok%201.FINALENVIADOYREVISADO.Formato_carga_personal_total_actualizada%204may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B1" t="str">
            <v>NO. IDENTIFICACION</v>
          </cell>
          <cell r="C1" t="str">
            <v>NOMBRES</v>
          </cell>
          <cell r="D1" t="str">
            <v>APELLIDOS</v>
          </cell>
          <cell r="E1" t="str">
            <v>EMAIL</v>
          </cell>
          <cell r="F1" t="str">
            <v>NOMBRE AGENCIA</v>
          </cell>
          <cell r="G1" t="str">
            <v>NOMBRE DEPARTAMENTO</v>
          </cell>
          <cell r="H1" t="str">
            <v>NOMBRE CARGO</v>
          </cell>
          <cell r="I1" t="str">
            <v>NOMBRE NIVEL JERARQUICO</v>
          </cell>
          <cell r="J1" t="str">
            <v>NO. IDENTIFICACION JEFE</v>
          </cell>
          <cell r="K1" t="str">
            <v>PERSONALIZADO 1</v>
          </cell>
          <cell r="L1" t="str">
            <v>PERSONALIZADO 2</v>
          </cell>
          <cell r="M1" t="str">
            <v>PERSONALIZADO 3</v>
          </cell>
        </row>
        <row r="2">
          <cell r="B2">
            <v>5243866</v>
          </cell>
          <cell r="C2" t="str">
            <v>SERGIO RONALD</v>
          </cell>
          <cell r="D2" t="str">
            <v>ASPETI QUISPE</v>
          </cell>
          <cell r="E2" t="str">
            <v>saspeti@conseso.com</v>
          </cell>
          <cell r="F2" t="str">
            <v>Cochabamba</v>
          </cell>
          <cell r="G2" t="str">
            <v>Backoffice</v>
          </cell>
          <cell r="H2" t="str">
            <v>Auxiliar De Oficina</v>
          </cell>
          <cell r="I2" t="str">
            <v>Operación</v>
          </cell>
          <cell r="J2">
            <v>3547196</v>
          </cell>
          <cell r="K2" t="str">
            <v>0 a 5</v>
          </cell>
          <cell r="L2" t="str">
            <v>Generación X</v>
          </cell>
          <cell r="M2" t="str">
            <v>M</v>
          </cell>
        </row>
        <row r="3">
          <cell r="B3">
            <v>3088584</v>
          </cell>
          <cell r="C3" t="str">
            <v xml:space="preserve">JUAN USSIEL </v>
          </cell>
          <cell r="D3" t="str">
            <v>COLQUE GUZMAN</v>
          </cell>
          <cell r="E3" t="str">
            <v>jcolque@conseso.com</v>
          </cell>
          <cell r="F3" t="str">
            <v>Cochabamba</v>
          </cell>
          <cell r="G3" t="str">
            <v>Backoffice</v>
          </cell>
          <cell r="H3" t="str">
            <v>Ejecutivo De Cobranzas</v>
          </cell>
          <cell r="I3" t="str">
            <v>Operación</v>
          </cell>
          <cell r="J3">
            <v>6513893</v>
          </cell>
          <cell r="K3" t="str">
            <v>21 a 25</v>
          </cell>
          <cell r="L3" t="str">
            <v>Generación X</v>
          </cell>
          <cell r="M3" t="str">
            <v>M</v>
          </cell>
        </row>
        <row r="4">
          <cell r="B4">
            <v>4273151</v>
          </cell>
          <cell r="C4" t="str">
            <v>FRANCISCO LUCIANO</v>
          </cell>
          <cell r="D4" t="str">
            <v>FLORES LIMACHI</v>
          </cell>
          <cell r="F4" t="str">
            <v>La Paz</v>
          </cell>
          <cell r="G4" t="str">
            <v>Backoffice</v>
          </cell>
          <cell r="H4" t="str">
            <v>Encargado De Mensajería</v>
          </cell>
          <cell r="I4" t="str">
            <v>Operación</v>
          </cell>
          <cell r="J4">
            <v>6822183</v>
          </cell>
          <cell r="K4" t="str">
            <v>0 a 5</v>
          </cell>
          <cell r="L4" t="str">
            <v>Generación X</v>
          </cell>
          <cell r="M4" t="str">
            <v>M</v>
          </cell>
        </row>
        <row r="5">
          <cell r="B5">
            <v>5186352</v>
          </cell>
          <cell r="C5" t="str">
            <v xml:space="preserve">MABEL ADELAIDA </v>
          </cell>
          <cell r="D5" t="str">
            <v>LASTRA VARGAS</v>
          </cell>
          <cell r="E5" t="str">
            <v>mlastra@conseso.com</v>
          </cell>
          <cell r="F5" t="str">
            <v>Cochabamba</v>
          </cell>
          <cell r="G5" t="str">
            <v>Backoffice</v>
          </cell>
          <cell r="H5" t="str">
            <v>Ejecutiva De Contabilidad</v>
          </cell>
          <cell r="I5" t="str">
            <v>Gestión</v>
          </cell>
          <cell r="J5">
            <v>3576343</v>
          </cell>
          <cell r="K5" t="str">
            <v>6 a 10</v>
          </cell>
          <cell r="L5" t="str">
            <v>Generación X</v>
          </cell>
          <cell r="M5" t="str">
            <v>F</v>
          </cell>
        </row>
        <row r="6">
          <cell r="B6" t="str">
            <v>1425548ID</v>
          </cell>
          <cell r="C6" t="str">
            <v>MARVIN JAVIER</v>
          </cell>
          <cell r="D6" t="str">
            <v>LLANOS MORALES</v>
          </cell>
          <cell r="E6" t="str">
            <v>mllanos@conseso.com</v>
          </cell>
          <cell r="F6" t="str">
            <v>Cochabamba</v>
          </cell>
          <cell r="G6" t="str">
            <v>Backoffice</v>
          </cell>
          <cell r="H6" t="str">
            <v>Auxiliar De Cuentas Técnicas</v>
          </cell>
          <cell r="I6" t="str">
            <v>Gestión</v>
          </cell>
          <cell r="J6">
            <v>8018357</v>
          </cell>
          <cell r="K6" t="str">
            <v>6 a 10</v>
          </cell>
          <cell r="L6" t="str">
            <v>Baby Boomer</v>
          </cell>
          <cell r="M6" t="str">
            <v>M</v>
          </cell>
        </row>
        <row r="7">
          <cell r="B7">
            <v>7540886</v>
          </cell>
          <cell r="C7" t="str">
            <v>JUANA</v>
          </cell>
          <cell r="D7" t="str">
            <v>MORALES AGUIRRAYA</v>
          </cell>
          <cell r="F7" t="str">
            <v>Sucre</v>
          </cell>
          <cell r="G7" t="str">
            <v>Backoffice</v>
          </cell>
          <cell r="H7" t="str">
            <v>Encargada De Mensajería</v>
          </cell>
          <cell r="I7" t="str">
            <v>Operación</v>
          </cell>
          <cell r="J7">
            <v>5635166</v>
          </cell>
          <cell r="K7" t="str">
            <v>6 a 10</v>
          </cell>
          <cell r="L7" t="str">
            <v>Millenials</v>
          </cell>
          <cell r="M7" t="str">
            <v>F</v>
          </cell>
        </row>
        <row r="8">
          <cell r="B8">
            <v>6313001</v>
          </cell>
          <cell r="C8" t="str">
            <v>RONALD ANDRES</v>
          </cell>
          <cell r="D8" t="str">
            <v xml:space="preserve">OSINAGA AGUILERA </v>
          </cell>
          <cell r="F8" t="str">
            <v>Santa Cruz</v>
          </cell>
          <cell r="G8" t="str">
            <v>Backoffice</v>
          </cell>
          <cell r="H8" t="str">
            <v>Encargado De Mensajería</v>
          </cell>
          <cell r="I8" t="str">
            <v>Operación</v>
          </cell>
          <cell r="J8">
            <v>4575957</v>
          </cell>
          <cell r="K8" t="str">
            <v>0 a 5</v>
          </cell>
          <cell r="L8" t="str">
            <v>Millenials</v>
          </cell>
          <cell r="M8" t="str">
            <v>M</v>
          </cell>
        </row>
        <row r="9">
          <cell r="B9">
            <v>820104</v>
          </cell>
          <cell r="C9" t="str">
            <v xml:space="preserve">MARIA LUISA </v>
          </cell>
          <cell r="D9" t="str">
            <v>PRADO AGUILA</v>
          </cell>
          <cell r="E9" t="str">
            <v>mprado@conseso.com</v>
          </cell>
          <cell r="F9" t="str">
            <v>Cochabamba</v>
          </cell>
          <cell r="G9" t="str">
            <v>Backoffice</v>
          </cell>
          <cell r="H9" t="str">
            <v>Encargada De Recepción</v>
          </cell>
          <cell r="I9" t="str">
            <v>Operación</v>
          </cell>
          <cell r="J9">
            <v>3547196</v>
          </cell>
          <cell r="K9" t="str">
            <v>6 a 10</v>
          </cell>
          <cell r="L9" t="str">
            <v>Baby Boomer</v>
          </cell>
          <cell r="M9" t="str">
            <v>F</v>
          </cell>
        </row>
        <row r="10">
          <cell r="B10">
            <v>5813212</v>
          </cell>
          <cell r="C10" t="str">
            <v>JOSE HILTON</v>
          </cell>
          <cell r="D10" t="str">
            <v>ROBLES CORRALES</v>
          </cell>
          <cell r="E10" t="str">
            <v>jrobles@conseso.com</v>
          </cell>
          <cell r="F10" t="str">
            <v>Tarija</v>
          </cell>
          <cell r="G10" t="str">
            <v>Backoffice</v>
          </cell>
          <cell r="H10" t="str">
            <v>Auxiliar De Oficina</v>
          </cell>
          <cell r="I10" t="str">
            <v>Operación</v>
          </cell>
          <cell r="J10">
            <v>7152340</v>
          </cell>
          <cell r="K10" t="str">
            <v>0 a 5</v>
          </cell>
          <cell r="L10" t="str">
            <v>Millenials</v>
          </cell>
          <cell r="M10" t="str">
            <v>M</v>
          </cell>
        </row>
        <row r="11">
          <cell r="B11">
            <v>5241154</v>
          </cell>
          <cell r="C11" t="str">
            <v xml:space="preserve">VICTOR DAVID </v>
          </cell>
          <cell r="D11" t="str">
            <v>SCHNEIDER LAURA</v>
          </cell>
          <cell r="F11" t="str">
            <v>Cochabamba</v>
          </cell>
          <cell r="G11" t="str">
            <v>Backoffice</v>
          </cell>
          <cell r="H11" t="str">
            <v>Encargado De Mensajería</v>
          </cell>
          <cell r="I11" t="str">
            <v>Operación</v>
          </cell>
          <cell r="J11">
            <v>3547196</v>
          </cell>
          <cell r="K11" t="str">
            <v>11 a 15</v>
          </cell>
          <cell r="L11" t="str">
            <v>Generación X</v>
          </cell>
          <cell r="M11" t="str">
            <v>M</v>
          </cell>
        </row>
        <row r="12">
          <cell r="B12">
            <v>10799232</v>
          </cell>
          <cell r="C12" t="str">
            <v>VANIA</v>
          </cell>
          <cell r="D12" t="str">
            <v>SOLIZ CAGUA</v>
          </cell>
          <cell r="E12" t="str">
            <v>vsoliz@conseso.com</v>
          </cell>
          <cell r="F12" t="str">
            <v>Trinidad</v>
          </cell>
          <cell r="G12" t="str">
            <v>Backoffice</v>
          </cell>
          <cell r="H12" t="str">
            <v>Auxiliar De Agencia</v>
          </cell>
          <cell r="I12" t="str">
            <v>Operación</v>
          </cell>
          <cell r="J12">
            <v>4197626</v>
          </cell>
          <cell r="K12" t="str">
            <v>0 a 5</v>
          </cell>
          <cell r="L12" t="str">
            <v>Generación Z</v>
          </cell>
          <cell r="M12" t="str">
            <v>F</v>
          </cell>
        </row>
        <row r="13">
          <cell r="B13">
            <v>7846258</v>
          </cell>
          <cell r="C13" t="str">
            <v>ROBERTO ROY</v>
          </cell>
          <cell r="D13" t="str">
            <v>VARGAS VACA</v>
          </cell>
          <cell r="E13" t="str">
            <v>rvargasvaca@conseso.com</v>
          </cell>
          <cell r="F13" t="str">
            <v>Santa Cruz</v>
          </cell>
          <cell r="G13" t="str">
            <v>Backoffice</v>
          </cell>
          <cell r="H13" t="str">
            <v>Ejecutivo De Administración</v>
          </cell>
          <cell r="I13" t="str">
            <v>Gestión</v>
          </cell>
          <cell r="J13">
            <v>3934460</v>
          </cell>
          <cell r="K13" t="str">
            <v>6 a 10</v>
          </cell>
          <cell r="L13" t="str">
            <v>Millenials</v>
          </cell>
          <cell r="M13" t="str">
            <v>M</v>
          </cell>
        </row>
        <row r="14">
          <cell r="B14">
            <v>7192477</v>
          </cell>
          <cell r="C14" t="str">
            <v xml:space="preserve">JANETH DAYANA </v>
          </cell>
          <cell r="D14" t="str">
            <v xml:space="preserve">VILLCA CORONADO </v>
          </cell>
          <cell r="E14" t="str">
            <v>dvillca@conseso.com</v>
          </cell>
          <cell r="F14" t="str">
            <v>Yacuiba</v>
          </cell>
          <cell r="G14" t="str">
            <v>Backoffice</v>
          </cell>
          <cell r="H14" t="str">
            <v>Asistente De Administracion</v>
          </cell>
          <cell r="I14" t="str">
            <v>Operación</v>
          </cell>
          <cell r="J14">
            <v>5048181</v>
          </cell>
          <cell r="K14" t="str">
            <v>0 a 5</v>
          </cell>
          <cell r="L14" t="str">
            <v>Millenials</v>
          </cell>
          <cell r="M14" t="str">
            <v>F</v>
          </cell>
        </row>
        <row r="15">
          <cell r="B15">
            <v>7152340</v>
          </cell>
          <cell r="C15" t="str">
            <v>MARTHA GABRIELA</v>
          </cell>
          <cell r="D15" t="str">
            <v>ALFARO TARIFA</v>
          </cell>
          <cell r="E15" t="str">
            <v>galfaro@conseso.com</v>
          </cell>
          <cell r="F15" t="str">
            <v>Tarija</v>
          </cell>
          <cell r="G15" t="str">
            <v>Backoffice</v>
          </cell>
          <cell r="H15" t="str">
            <v>Ejecutiva De Producción, Administracion Y Cobranzas</v>
          </cell>
          <cell r="I15" t="str">
            <v>Gestión</v>
          </cell>
          <cell r="J15">
            <v>5853042</v>
          </cell>
          <cell r="K15" t="str">
            <v>11 a 15</v>
          </cell>
          <cell r="L15" t="str">
            <v>Millenials</v>
          </cell>
          <cell r="M15" t="str">
            <v>F</v>
          </cell>
        </row>
        <row r="16">
          <cell r="B16">
            <v>4456634</v>
          </cell>
          <cell r="C16" t="str">
            <v xml:space="preserve">GUSTAVO RODRIGO </v>
          </cell>
          <cell r="D16" t="str">
            <v>ANDIA MENDEZ</v>
          </cell>
          <cell r="E16" t="str">
            <v>gandiam@conseso.com</v>
          </cell>
          <cell r="F16" t="str">
            <v>Cochabamba</v>
          </cell>
          <cell r="G16" t="str">
            <v>Backoffice</v>
          </cell>
          <cell r="H16" t="str">
            <v>Jefe Nal. De Marketing</v>
          </cell>
          <cell r="I16" t="str">
            <v>Dirección</v>
          </cell>
          <cell r="J16">
            <v>3006837</v>
          </cell>
          <cell r="K16" t="str">
            <v>6 a 10</v>
          </cell>
          <cell r="L16" t="str">
            <v>Millenials</v>
          </cell>
          <cell r="M16" t="str">
            <v>M</v>
          </cell>
        </row>
        <row r="17">
          <cell r="B17">
            <v>5635166</v>
          </cell>
          <cell r="C17" t="str">
            <v>SILVIA</v>
          </cell>
          <cell r="D17" t="str">
            <v>CALLI MORALES</v>
          </cell>
          <cell r="E17" t="str">
            <v>scalli@conseso.com</v>
          </cell>
          <cell r="F17" t="str">
            <v>Sucre</v>
          </cell>
          <cell r="G17" t="str">
            <v>Backoffice</v>
          </cell>
          <cell r="H17" t="str">
            <v>Ejecutiva Administración &amp; Cobranzas</v>
          </cell>
          <cell r="I17" t="str">
            <v>Gestión</v>
          </cell>
          <cell r="J17">
            <v>5656259</v>
          </cell>
          <cell r="K17" t="str">
            <v>11 a 15</v>
          </cell>
          <cell r="L17" t="str">
            <v>Millenials</v>
          </cell>
          <cell r="M17" t="str">
            <v>F</v>
          </cell>
        </row>
        <row r="18">
          <cell r="B18">
            <v>5209369</v>
          </cell>
          <cell r="C18" t="str">
            <v xml:space="preserve">MANUEL </v>
          </cell>
          <cell r="D18" t="str">
            <v>HOMSI ROMERO</v>
          </cell>
          <cell r="E18" t="str">
            <v>mhomsi@conseso.com</v>
          </cell>
          <cell r="F18" t="str">
            <v>Cochabamba</v>
          </cell>
          <cell r="G18" t="str">
            <v>Backoffice</v>
          </cell>
          <cell r="H18" t="str">
            <v>Jefe Nacional De Desarrollo  Y Sistemas</v>
          </cell>
          <cell r="I18" t="str">
            <v>Dirección</v>
          </cell>
          <cell r="J18">
            <v>3006837</v>
          </cell>
          <cell r="K18" t="str">
            <v>6 a 10</v>
          </cell>
          <cell r="L18" t="str">
            <v>Millenials</v>
          </cell>
          <cell r="M18" t="str">
            <v>M</v>
          </cell>
        </row>
        <row r="19">
          <cell r="B19">
            <v>3576343</v>
          </cell>
          <cell r="C19" t="str">
            <v>RENE FERNANDO</v>
          </cell>
          <cell r="D19" t="str">
            <v>LOBO COFIEL</v>
          </cell>
          <cell r="E19" t="str">
            <v>flobo@conseso.com</v>
          </cell>
          <cell r="F19" t="str">
            <v>Cochabamba</v>
          </cell>
          <cell r="G19" t="str">
            <v>Backoffice</v>
          </cell>
          <cell r="H19" t="str">
            <v>Sub-Gerente De Contabilidad</v>
          </cell>
          <cell r="I19" t="str">
            <v>Dirección</v>
          </cell>
          <cell r="J19">
            <v>3006837</v>
          </cell>
          <cell r="K19" t="str">
            <v>16 a 20</v>
          </cell>
          <cell r="L19" t="str">
            <v>Baby Boomer</v>
          </cell>
          <cell r="M19" t="str">
            <v>M</v>
          </cell>
        </row>
        <row r="20">
          <cell r="B20">
            <v>4575957</v>
          </cell>
          <cell r="C20" t="str">
            <v>HELVE MARCELA</v>
          </cell>
          <cell r="D20" t="str">
            <v xml:space="preserve">MEDINA ARTEAGA </v>
          </cell>
          <cell r="E20" t="str">
            <v>mmedina@conseso.com</v>
          </cell>
          <cell r="F20" t="str">
            <v>Santa Cruz</v>
          </cell>
          <cell r="G20" t="str">
            <v>Backoffice</v>
          </cell>
          <cell r="H20" t="str">
            <v>Asistente De Gerencia</v>
          </cell>
          <cell r="I20" t="str">
            <v>Operación</v>
          </cell>
          <cell r="J20">
            <v>3934460</v>
          </cell>
          <cell r="K20" t="str">
            <v>0 a 5</v>
          </cell>
          <cell r="L20" t="str">
            <v>Generación X</v>
          </cell>
          <cell r="M20" t="str">
            <v>F</v>
          </cell>
        </row>
        <row r="21">
          <cell r="B21">
            <v>3547196</v>
          </cell>
          <cell r="C21" t="str">
            <v>ANGEL ALBERTO</v>
          </cell>
          <cell r="D21" t="str">
            <v>MENESES VARGAS</v>
          </cell>
          <cell r="E21" t="str">
            <v>ameneses@conseso.com</v>
          </cell>
          <cell r="F21" t="str">
            <v>Cochabamba</v>
          </cell>
          <cell r="G21" t="str">
            <v>Backoffice</v>
          </cell>
          <cell r="H21" t="str">
            <v>Jefe De Administración</v>
          </cell>
          <cell r="I21" t="str">
            <v>Dirección</v>
          </cell>
          <cell r="J21">
            <v>3006837</v>
          </cell>
          <cell r="K21" t="str">
            <v>6 a 10</v>
          </cell>
          <cell r="L21" t="str">
            <v>Millenials</v>
          </cell>
          <cell r="M21" t="str">
            <v>M</v>
          </cell>
        </row>
        <row r="22">
          <cell r="B22">
            <v>8018357</v>
          </cell>
          <cell r="C22" t="str">
            <v xml:space="preserve">LUIS FERNANDO  </v>
          </cell>
          <cell r="D22" t="str">
            <v>NOYA LORDEMANN</v>
          </cell>
          <cell r="E22" t="str">
            <v>fnoya@conseso.com</v>
          </cell>
          <cell r="F22" t="str">
            <v>Cochabamba</v>
          </cell>
          <cell r="G22" t="str">
            <v>Backoffice</v>
          </cell>
          <cell r="H22" t="str">
            <v>Jefe De Cuentas Tecnicas</v>
          </cell>
          <cell r="I22" t="str">
            <v>Dirección</v>
          </cell>
          <cell r="J22">
            <v>3006837</v>
          </cell>
          <cell r="K22" t="str">
            <v>6 a 10</v>
          </cell>
          <cell r="L22" t="str">
            <v>Millenials</v>
          </cell>
          <cell r="M22" t="str">
            <v>M</v>
          </cell>
        </row>
        <row r="23">
          <cell r="B23">
            <v>5220376</v>
          </cell>
          <cell r="C23" t="str">
            <v>SANDRA LORETO</v>
          </cell>
          <cell r="D23" t="str">
            <v>PEREZ YAÑEZ</v>
          </cell>
          <cell r="E23" t="str">
            <v>sperez@conseso.com</v>
          </cell>
          <cell r="F23" t="str">
            <v>Cochabamba</v>
          </cell>
          <cell r="G23" t="str">
            <v>Backoffice</v>
          </cell>
          <cell r="H23" t="str">
            <v>Encargado Nacional De RRHH</v>
          </cell>
          <cell r="I23" t="str">
            <v>Gestión</v>
          </cell>
          <cell r="J23">
            <v>6402895</v>
          </cell>
          <cell r="K23" t="str">
            <v>0 a 5</v>
          </cell>
          <cell r="L23" t="str">
            <v>Millenials</v>
          </cell>
          <cell r="M23" t="str">
            <v>F</v>
          </cell>
        </row>
        <row r="24">
          <cell r="B24">
            <v>6402895</v>
          </cell>
          <cell r="C24" t="str">
            <v>JANNETH ARIANA</v>
          </cell>
          <cell r="D24" t="str">
            <v>RIVERO PRADO</v>
          </cell>
          <cell r="E24" t="str">
            <v>arivero@conseso.com</v>
          </cell>
          <cell r="F24" t="str">
            <v>Cochabamba</v>
          </cell>
          <cell r="G24" t="str">
            <v>Backoffice</v>
          </cell>
          <cell r="H24" t="str">
            <v>Jefe Nal De Desarrollo Organizacional</v>
          </cell>
          <cell r="I24" t="str">
            <v>Dirección</v>
          </cell>
          <cell r="J24">
            <v>3006837</v>
          </cell>
          <cell r="K24" t="str">
            <v>0 a 5</v>
          </cell>
          <cell r="L24" t="str">
            <v>Millenials</v>
          </cell>
          <cell r="M24" t="str">
            <v>F</v>
          </cell>
        </row>
        <row r="25">
          <cell r="B25">
            <v>6822183</v>
          </cell>
          <cell r="C25" t="str">
            <v>MARIA ANGELICA</v>
          </cell>
          <cell r="D25" t="str">
            <v>TORRICO FLORES</v>
          </cell>
          <cell r="E25" t="str">
            <v>atorrico@conseso.com</v>
          </cell>
          <cell r="F25" t="str">
            <v>La Paz</v>
          </cell>
          <cell r="G25" t="str">
            <v>Backoffice</v>
          </cell>
          <cell r="H25" t="str">
            <v>Ejecutiva De Administración Y Cobranzas</v>
          </cell>
          <cell r="I25" t="str">
            <v>Gestión</v>
          </cell>
          <cell r="J25">
            <v>3470067</v>
          </cell>
          <cell r="K25" t="str">
            <v>6 a 10</v>
          </cell>
          <cell r="L25" t="str">
            <v>Millenials</v>
          </cell>
          <cell r="M25" t="str">
            <v>F</v>
          </cell>
        </row>
        <row r="26">
          <cell r="B26">
            <v>4197626</v>
          </cell>
          <cell r="C26" t="str">
            <v>JOSE ALFREDO</v>
          </cell>
          <cell r="D26" t="str">
            <v>ALVAREZ WUNDER</v>
          </cell>
          <cell r="E26" t="str">
            <v>jalvarez@conseso.com</v>
          </cell>
          <cell r="F26" t="str">
            <v>Trinidad</v>
          </cell>
          <cell r="G26" t="str">
            <v>Producción</v>
          </cell>
          <cell r="H26" t="str">
            <v>Ejecutivo De Agencia</v>
          </cell>
          <cell r="I26" t="str">
            <v>Gestión</v>
          </cell>
          <cell r="J26">
            <v>4418289</v>
          </cell>
          <cell r="K26" t="str">
            <v>0 a 5</v>
          </cell>
          <cell r="L26" t="str">
            <v>Generación X</v>
          </cell>
          <cell r="M26" t="str">
            <v>M</v>
          </cell>
        </row>
        <row r="27">
          <cell r="B27">
            <v>3470067</v>
          </cell>
          <cell r="C27" t="str">
            <v>VANIA ROSEMARY</v>
          </cell>
          <cell r="D27" t="str">
            <v>BALDERRAMA ANIBARRO</v>
          </cell>
          <cell r="E27" t="str">
            <v>vbalderrama@conseso.com</v>
          </cell>
          <cell r="F27" t="str">
            <v>La Paz</v>
          </cell>
          <cell r="G27" t="str">
            <v>Producción</v>
          </cell>
          <cell r="H27" t="str">
            <v>Gerente Occidente</v>
          </cell>
          <cell r="I27" t="str">
            <v>Dirección</v>
          </cell>
          <cell r="J27">
            <v>3006837</v>
          </cell>
          <cell r="K27" t="str">
            <v>0 a 5</v>
          </cell>
          <cell r="L27" t="str">
            <v>Generación X</v>
          </cell>
          <cell r="M27" t="str">
            <v>F</v>
          </cell>
        </row>
        <row r="28">
          <cell r="B28">
            <v>5853042</v>
          </cell>
          <cell r="C28" t="str">
            <v>AMALIA PAOLA</v>
          </cell>
          <cell r="D28" t="str">
            <v>BLADES VALLEJO DE SIGLER</v>
          </cell>
          <cell r="E28" t="str">
            <v>pblades@conseso.com</v>
          </cell>
          <cell r="F28" t="str">
            <v>Tarija</v>
          </cell>
          <cell r="G28" t="str">
            <v>Producción</v>
          </cell>
          <cell r="H28" t="str">
            <v>Gerente Regional Tja</v>
          </cell>
          <cell r="I28" t="str">
            <v>Dirección</v>
          </cell>
          <cell r="J28">
            <v>3006837</v>
          </cell>
          <cell r="K28" t="str">
            <v>6 a 10</v>
          </cell>
          <cell r="L28" t="str">
            <v>Millenials</v>
          </cell>
          <cell r="M28" t="str">
            <v>F</v>
          </cell>
        </row>
        <row r="29">
          <cell r="B29">
            <v>5656259</v>
          </cell>
          <cell r="C29" t="str">
            <v>JUAN CARLOS</v>
          </cell>
          <cell r="D29" t="str">
            <v>CABEZAS MONTERO</v>
          </cell>
          <cell r="E29" t="str">
            <v>jcabezas@conseso.com</v>
          </cell>
          <cell r="F29" t="str">
            <v>Sucre</v>
          </cell>
          <cell r="G29" t="str">
            <v>Producción</v>
          </cell>
          <cell r="H29" t="str">
            <v>Gerente Regional Sucre</v>
          </cell>
          <cell r="I29" t="str">
            <v>Dirección</v>
          </cell>
          <cell r="J29">
            <v>3006837</v>
          </cell>
          <cell r="K29" t="str">
            <v>6 a 10</v>
          </cell>
          <cell r="L29" t="str">
            <v>Millenials</v>
          </cell>
          <cell r="M29" t="str">
            <v>M</v>
          </cell>
        </row>
        <row r="30">
          <cell r="B30">
            <v>3934460</v>
          </cell>
          <cell r="C30" t="str">
            <v>AURELIO</v>
          </cell>
          <cell r="D30" t="str">
            <v>FRANCO ROCA</v>
          </cell>
          <cell r="E30" t="str">
            <v>afranco@conseso.com</v>
          </cell>
          <cell r="F30" t="str">
            <v>Santa Cruz</v>
          </cell>
          <cell r="G30" t="str">
            <v>Producción</v>
          </cell>
          <cell r="H30" t="str">
            <v>Gerente Regional Santa Cruz</v>
          </cell>
          <cell r="I30" t="str">
            <v>Dirección</v>
          </cell>
          <cell r="J30">
            <v>3006837</v>
          </cell>
          <cell r="K30" t="str">
            <v>16 a 20</v>
          </cell>
          <cell r="L30" t="str">
            <v>Generación X</v>
          </cell>
          <cell r="M30" t="str">
            <v>M</v>
          </cell>
        </row>
        <row r="31">
          <cell r="B31">
            <v>6513893</v>
          </cell>
          <cell r="C31" t="str">
            <v xml:space="preserve">NADDINE </v>
          </cell>
          <cell r="D31" t="str">
            <v>IPORRE COLQUE</v>
          </cell>
          <cell r="E31" t="str">
            <v>niporre@conseso.com</v>
          </cell>
          <cell r="F31" t="str">
            <v>Cochabamba</v>
          </cell>
          <cell r="G31" t="str">
            <v>Producción</v>
          </cell>
          <cell r="H31" t="str">
            <v>Jefe De Producción</v>
          </cell>
          <cell r="I31" t="str">
            <v>Dirección</v>
          </cell>
          <cell r="J31" t="str">
            <v>E4338172</v>
          </cell>
          <cell r="K31" t="str">
            <v>6 a 10</v>
          </cell>
          <cell r="L31" t="str">
            <v>Millenials</v>
          </cell>
          <cell r="M31" t="str">
            <v>F</v>
          </cell>
        </row>
        <row r="32">
          <cell r="B32">
            <v>2981659</v>
          </cell>
          <cell r="C32" t="str">
            <v>EDUARDO</v>
          </cell>
          <cell r="D32" t="str">
            <v>MENDEZ NAZRA</v>
          </cell>
          <cell r="E32" t="str">
            <v>emendez@conseso.com</v>
          </cell>
          <cell r="F32" t="str">
            <v>Santa Cruz</v>
          </cell>
          <cell r="G32" t="str">
            <v>Producción</v>
          </cell>
          <cell r="H32" t="str">
            <v>Director Regional Scz</v>
          </cell>
          <cell r="I32" t="str">
            <v>Dirección</v>
          </cell>
          <cell r="K32" t="str">
            <v>16 a 20</v>
          </cell>
          <cell r="L32" t="str">
            <v>Baby Boomer</v>
          </cell>
          <cell r="M32" t="str">
            <v>M</v>
          </cell>
        </row>
        <row r="33">
          <cell r="B33">
            <v>3358075</v>
          </cell>
          <cell r="C33" t="str">
            <v xml:space="preserve">PATRICIA TATIANA </v>
          </cell>
          <cell r="D33" t="str">
            <v>MONTESINOS LOAYZA</v>
          </cell>
          <cell r="E33" t="str">
            <v>pmontesinos@conseso.com</v>
          </cell>
          <cell r="F33" t="str">
            <v>Cochabamba</v>
          </cell>
          <cell r="G33" t="str">
            <v>Producción</v>
          </cell>
          <cell r="H33" t="str">
            <v>Gerente Tecnico Nacional</v>
          </cell>
          <cell r="I33" t="str">
            <v>Dirección</v>
          </cell>
          <cell r="J33">
            <v>3006837</v>
          </cell>
          <cell r="K33" t="str">
            <v>11 a 15</v>
          </cell>
          <cell r="L33" t="str">
            <v>Baby Boomer</v>
          </cell>
          <cell r="M33" t="str">
            <v>F</v>
          </cell>
        </row>
        <row r="34">
          <cell r="B34">
            <v>7136796</v>
          </cell>
          <cell r="C34" t="str">
            <v>MONICA PAOLA</v>
          </cell>
          <cell r="D34" t="str">
            <v>MOSTAJO ELIZALDE</v>
          </cell>
          <cell r="E34" t="str">
            <v>mmostajo@conseso.com</v>
          </cell>
          <cell r="F34" t="str">
            <v>Tarija</v>
          </cell>
          <cell r="G34" t="str">
            <v>Producción</v>
          </cell>
          <cell r="H34" t="str">
            <v>Encargada De Produccion</v>
          </cell>
          <cell r="I34" t="str">
            <v>Gestión</v>
          </cell>
          <cell r="J34">
            <v>5853042</v>
          </cell>
          <cell r="K34" t="str">
            <v>0 a 5</v>
          </cell>
          <cell r="L34" t="str">
            <v>Millenials</v>
          </cell>
          <cell r="M34" t="str">
            <v>F</v>
          </cell>
        </row>
        <row r="35">
          <cell r="B35">
            <v>5278933</v>
          </cell>
          <cell r="C35" t="str">
            <v xml:space="preserve">GUERY ENRIQUE </v>
          </cell>
          <cell r="D35" t="str">
            <v>OJEDA CESPEDES</v>
          </cell>
          <cell r="E35" t="str">
            <v>gojeda@conseso.com</v>
          </cell>
          <cell r="F35" t="str">
            <v>Cochabamba</v>
          </cell>
          <cell r="G35" t="str">
            <v>Producción</v>
          </cell>
          <cell r="H35" t="str">
            <v>Encargado De Produccion Salud</v>
          </cell>
          <cell r="I35" t="str">
            <v>Gestión</v>
          </cell>
          <cell r="J35">
            <v>5935694</v>
          </cell>
          <cell r="K35" t="str">
            <v>6 a 10</v>
          </cell>
          <cell r="L35" t="str">
            <v>Millenials</v>
          </cell>
          <cell r="M35" t="str">
            <v>M</v>
          </cell>
        </row>
        <row r="36">
          <cell r="B36">
            <v>4418289</v>
          </cell>
          <cell r="C36" t="str">
            <v xml:space="preserve">PABLO JOSE </v>
          </cell>
          <cell r="D36" t="str">
            <v>ORIAS DURAN</v>
          </cell>
          <cell r="E36" t="str">
            <v>porias@conseso.com</v>
          </cell>
          <cell r="F36" t="str">
            <v>Cochabamba</v>
          </cell>
          <cell r="G36" t="str">
            <v>Producción</v>
          </cell>
          <cell r="H36" t="str">
            <v>Sub-Gerente Nacional Comercial</v>
          </cell>
          <cell r="I36" t="str">
            <v>Dirección</v>
          </cell>
          <cell r="J36">
            <v>5935694</v>
          </cell>
          <cell r="K36" t="str">
            <v>11 a 15</v>
          </cell>
          <cell r="L36" t="str">
            <v>Millenials</v>
          </cell>
          <cell r="M36" t="str">
            <v>M</v>
          </cell>
        </row>
        <row r="37">
          <cell r="B37">
            <v>5161567</v>
          </cell>
          <cell r="C37" t="str">
            <v xml:space="preserve">ANDREA CAROLA </v>
          </cell>
          <cell r="D37" t="str">
            <v>ORTIZ PACHECO</v>
          </cell>
          <cell r="E37" t="str">
            <v>aortiz@conseso.com</v>
          </cell>
          <cell r="F37" t="str">
            <v>Cochabamba</v>
          </cell>
          <cell r="G37" t="str">
            <v>Producción</v>
          </cell>
          <cell r="H37" t="str">
            <v>Jefa Cuentas Financieras</v>
          </cell>
          <cell r="I37" t="str">
            <v>Dirección</v>
          </cell>
          <cell r="J37">
            <v>5935694</v>
          </cell>
          <cell r="K37" t="str">
            <v>11 a 15</v>
          </cell>
          <cell r="L37" t="str">
            <v>Millenials</v>
          </cell>
          <cell r="M37" t="str">
            <v>F</v>
          </cell>
        </row>
        <row r="38">
          <cell r="B38">
            <v>4803713</v>
          </cell>
          <cell r="C38" t="str">
            <v>CARLA VANESSA</v>
          </cell>
          <cell r="D38" t="str">
            <v>PARRAGA MEDRANO</v>
          </cell>
          <cell r="E38" t="str">
            <v>cparraga@conseso.com</v>
          </cell>
          <cell r="F38" t="str">
            <v>Santa Cruz</v>
          </cell>
          <cell r="G38" t="str">
            <v>Producción</v>
          </cell>
          <cell r="H38" t="str">
            <v>Jefe Comercial</v>
          </cell>
          <cell r="I38" t="str">
            <v>Dirección</v>
          </cell>
          <cell r="J38">
            <v>3934460</v>
          </cell>
          <cell r="K38" t="str">
            <v>0 a 5</v>
          </cell>
          <cell r="L38" t="str">
            <v>Generación X</v>
          </cell>
          <cell r="M38" t="str">
            <v>F</v>
          </cell>
        </row>
        <row r="39">
          <cell r="B39">
            <v>3744788</v>
          </cell>
          <cell r="C39" t="str">
            <v xml:space="preserve">ALEJANDRO MARCELO </v>
          </cell>
          <cell r="D39" t="str">
            <v>QUIROGA LAY</v>
          </cell>
          <cell r="E39" t="str">
            <v>aquiroga@conseso.com</v>
          </cell>
          <cell r="F39" t="str">
            <v>Cochabamba</v>
          </cell>
          <cell r="G39" t="str">
            <v>Producción</v>
          </cell>
          <cell r="H39" t="str">
            <v>Jefe Cuentas Especiales</v>
          </cell>
          <cell r="I39" t="str">
            <v>Dirección</v>
          </cell>
          <cell r="J39">
            <v>5935694</v>
          </cell>
          <cell r="K39" t="str">
            <v>11 a 15</v>
          </cell>
          <cell r="L39" t="str">
            <v>Millenials</v>
          </cell>
          <cell r="M39" t="str">
            <v>M</v>
          </cell>
        </row>
        <row r="40">
          <cell r="B40">
            <v>5391730</v>
          </cell>
          <cell r="C40" t="str">
            <v>MARIBEL</v>
          </cell>
          <cell r="D40" t="str">
            <v>RIBERA SUSTACHI</v>
          </cell>
          <cell r="E40" t="str">
            <v>mribera@conseso.com</v>
          </cell>
          <cell r="F40" t="str">
            <v>Santa Cruz</v>
          </cell>
          <cell r="G40" t="str">
            <v>Producción</v>
          </cell>
          <cell r="H40" t="str">
            <v>Ejecutivo De Produccion Salud</v>
          </cell>
          <cell r="I40" t="str">
            <v>Gestión</v>
          </cell>
          <cell r="J40">
            <v>4803713</v>
          </cell>
          <cell r="K40" t="str">
            <v>0 a 5</v>
          </cell>
          <cell r="L40" t="str">
            <v>Millenials</v>
          </cell>
          <cell r="M40" t="str">
            <v>F</v>
          </cell>
        </row>
        <row r="41">
          <cell r="B41">
            <v>3006837</v>
          </cell>
          <cell r="C41" t="str">
            <v xml:space="preserve">CARLOS ENRIQUE </v>
          </cell>
          <cell r="D41" t="str">
            <v>RIVERO ADRIAZOLA</v>
          </cell>
          <cell r="E41" t="str">
            <v>crivero@conseso.com</v>
          </cell>
          <cell r="F41" t="str">
            <v>Cochabamba</v>
          </cell>
          <cell r="G41" t="str">
            <v>Producción</v>
          </cell>
          <cell r="H41" t="str">
            <v>Gerente General</v>
          </cell>
          <cell r="I41" t="str">
            <v>Dirección</v>
          </cell>
          <cell r="K41" t="str">
            <v>26 a 30</v>
          </cell>
          <cell r="L41" t="str">
            <v>Baby Boomer</v>
          </cell>
          <cell r="M41" t="str">
            <v>M</v>
          </cell>
        </row>
        <row r="42">
          <cell r="B42">
            <v>5935694</v>
          </cell>
          <cell r="C42" t="str">
            <v xml:space="preserve">SILVANA LORENA </v>
          </cell>
          <cell r="D42" t="str">
            <v>RIVERO PRADO</v>
          </cell>
          <cell r="E42" t="str">
            <v>srivero@conseso.com</v>
          </cell>
          <cell r="F42" t="str">
            <v>Cochabamba</v>
          </cell>
          <cell r="G42" t="str">
            <v>Producción</v>
          </cell>
          <cell r="H42" t="str">
            <v>Gerente Comercial Nacional</v>
          </cell>
          <cell r="I42" t="str">
            <v>Dirección</v>
          </cell>
          <cell r="J42">
            <v>3006837</v>
          </cell>
          <cell r="K42" t="str">
            <v>16 a 20</v>
          </cell>
          <cell r="L42" t="str">
            <v>Millenials</v>
          </cell>
          <cell r="M42" t="str">
            <v>F</v>
          </cell>
        </row>
        <row r="43">
          <cell r="B43">
            <v>3504273</v>
          </cell>
          <cell r="C43" t="str">
            <v>CLAUDIA FRESIA</v>
          </cell>
          <cell r="D43" t="str">
            <v>SANGUEZA GUZMAN</v>
          </cell>
          <cell r="E43" t="str">
            <v>cfsangueza@conseso.com</v>
          </cell>
          <cell r="F43" t="str">
            <v>Cochabamba</v>
          </cell>
          <cell r="G43" t="str">
            <v>Producción</v>
          </cell>
          <cell r="H43" t="str">
            <v>Jefe De Produccion One</v>
          </cell>
          <cell r="I43" t="str">
            <v>Dirección</v>
          </cell>
          <cell r="J43">
            <v>5935694</v>
          </cell>
          <cell r="K43" t="str">
            <v>0 a 5</v>
          </cell>
          <cell r="L43" t="str">
            <v>Millenials</v>
          </cell>
          <cell r="M43" t="str">
            <v>F</v>
          </cell>
        </row>
        <row r="44">
          <cell r="B44">
            <v>5210664</v>
          </cell>
          <cell r="C44" t="str">
            <v>LUIS ANTONIO</v>
          </cell>
          <cell r="D44" t="str">
            <v>SEJAS VARGAS</v>
          </cell>
          <cell r="E44" t="str">
            <v>lsejas@conseso.com</v>
          </cell>
          <cell r="F44" t="str">
            <v>Cochabamba</v>
          </cell>
          <cell r="G44" t="str">
            <v>Backoffice</v>
          </cell>
          <cell r="H44" t="str">
            <v>Gerente Nacional De Negocios</v>
          </cell>
          <cell r="I44" t="str">
            <v>Dirección</v>
          </cell>
          <cell r="J44">
            <v>3006837</v>
          </cell>
          <cell r="K44" t="str">
            <v>11 a 15</v>
          </cell>
          <cell r="L44" t="str">
            <v>Millenials</v>
          </cell>
          <cell r="M44" t="str">
            <v>M</v>
          </cell>
        </row>
        <row r="45">
          <cell r="B45">
            <v>5048181</v>
          </cell>
          <cell r="C45" t="str">
            <v>MARIA RAQUEL</v>
          </cell>
          <cell r="D45" t="str">
            <v>SOLANO LEON</v>
          </cell>
          <cell r="E45" t="str">
            <v>msolano@conseso.com</v>
          </cell>
          <cell r="F45" t="str">
            <v>Yacuiba</v>
          </cell>
          <cell r="G45" t="str">
            <v>Producción</v>
          </cell>
          <cell r="H45" t="str">
            <v>Jefe De Agencia Yacuiba</v>
          </cell>
          <cell r="I45" t="str">
            <v>Dirección</v>
          </cell>
          <cell r="J45">
            <v>3006837</v>
          </cell>
          <cell r="K45" t="str">
            <v>11 a 15</v>
          </cell>
          <cell r="L45" t="str">
            <v>Millenials</v>
          </cell>
          <cell r="M45" t="str">
            <v>F</v>
          </cell>
        </row>
        <row r="46">
          <cell r="B46" t="str">
            <v>E4338172</v>
          </cell>
          <cell r="C46" t="str">
            <v xml:space="preserve">MIGUEL ANGEL </v>
          </cell>
          <cell r="D46" t="str">
            <v>SOTO MEDINA</v>
          </cell>
          <cell r="E46" t="str">
            <v>masoto@conseso.com</v>
          </cell>
          <cell r="F46" t="str">
            <v>Cochabamba</v>
          </cell>
          <cell r="G46" t="str">
            <v>Producción</v>
          </cell>
          <cell r="H46" t="str">
            <v>Gerente De Producción</v>
          </cell>
          <cell r="I46" t="str">
            <v>Dirección</v>
          </cell>
          <cell r="J46">
            <v>3006837</v>
          </cell>
          <cell r="K46" t="str">
            <v>6 a 10</v>
          </cell>
          <cell r="L46" t="str">
            <v>Baby Boomer</v>
          </cell>
          <cell r="M46" t="str">
            <v>M</v>
          </cell>
        </row>
        <row r="47">
          <cell r="B47">
            <v>5226196</v>
          </cell>
          <cell r="C47" t="str">
            <v xml:space="preserve">MAURICIO DANIEL </v>
          </cell>
          <cell r="D47" t="str">
            <v>CORTES GARNICA</v>
          </cell>
          <cell r="E47" t="str">
            <v>mcortes@conseso.com</v>
          </cell>
          <cell r="F47" t="str">
            <v>Cochabamba</v>
          </cell>
          <cell r="G47" t="str">
            <v>Siniestros</v>
          </cell>
          <cell r="H47" t="str">
            <v>Sub- Gerente De Siniestros</v>
          </cell>
          <cell r="I47" t="str">
            <v>Dirección</v>
          </cell>
          <cell r="J47" t="str">
            <v>E4338172</v>
          </cell>
          <cell r="K47" t="str">
            <v>11 a 15</v>
          </cell>
          <cell r="L47" t="str">
            <v>Millenials</v>
          </cell>
          <cell r="M47" t="str">
            <v>M</v>
          </cell>
        </row>
        <row r="48">
          <cell r="B48">
            <v>4691660</v>
          </cell>
          <cell r="C48" t="str">
            <v>EDUARDO</v>
          </cell>
          <cell r="D48" t="str">
            <v>FRANCO ROCA</v>
          </cell>
          <cell r="E48" t="str">
            <v>efranco@conseso.com</v>
          </cell>
          <cell r="F48" t="str">
            <v>Santa Cruz</v>
          </cell>
          <cell r="G48" t="str">
            <v>Siniestros</v>
          </cell>
          <cell r="H48" t="str">
            <v>Sub- Gerente De Siniestros</v>
          </cell>
          <cell r="I48" t="str">
            <v>Dirección</v>
          </cell>
          <cell r="J48">
            <v>3934460</v>
          </cell>
          <cell r="K48" t="str">
            <v>11 a 15</v>
          </cell>
          <cell r="L48" t="str">
            <v>Millenials</v>
          </cell>
          <cell r="M48" t="str">
            <v>M</v>
          </cell>
        </row>
        <row r="49">
          <cell r="B49">
            <v>5264416</v>
          </cell>
          <cell r="C49" t="str">
            <v>VERONICA ABIGAIL</v>
          </cell>
          <cell r="D49" t="str">
            <v>NERI JIMENEZ</v>
          </cell>
          <cell r="E49" t="str">
            <v>vneri@conseso.com</v>
          </cell>
          <cell r="F49" t="str">
            <v>Santa Cruz</v>
          </cell>
          <cell r="G49" t="str">
            <v>Siniestros</v>
          </cell>
          <cell r="H49" t="str">
            <v>Jefe De Siniestros</v>
          </cell>
          <cell r="I49" t="str">
            <v>Dirección</v>
          </cell>
          <cell r="J49">
            <v>4691660</v>
          </cell>
          <cell r="K49" t="str">
            <v>6 a 10</v>
          </cell>
          <cell r="L49" t="str">
            <v>Millenials</v>
          </cell>
          <cell r="M49" t="str">
            <v>F</v>
          </cell>
        </row>
        <row r="50">
          <cell r="B50">
            <v>6800922</v>
          </cell>
          <cell r="C50" t="str">
            <v xml:space="preserve">JERONIMO JUAN CARLOS </v>
          </cell>
          <cell r="D50" t="str">
            <v>TORRELIO</v>
          </cell>
          <cell r="E50" t="str">
            <v>jtorrelio@conseso.com</v>
          </cell>
          <cell r="F50" t="str">
            <v>Cochabamba</v>
          </cell>
          <cell r="G50" t="str">
            <v>Siniestros</v>
          </cell>
          <cell r="H50" t="str">
            <v xml:space="preserve">Jefe De Siniestros Cuentas Especiales </v>
          </cell>
          <cell r="I50" t="str">
            <v>Dirección</v>
          </cell>
          <cell r="J50">
            <v>5226196</v>
          </cell>
          <cell r="K50" t="str">
            <v>6 a 10</v>
          </cell>
          <cell r="L50" t="str">
            <v>Generación X</v>
          </cell>
          <cell r="M50" t="str">
            <v>M</v>
          </cell>
        </row>
        <row r="51">
          <cell r="B51">
            <v>2720447</v>
          </cell>
          <cell r="C51" t="str">
            <v xml:space="preserve">XIMENA PATRICIA </v>
          </cell>
          <cell r="D51" t="str">
            <v>AJHUACHO CALVETY</v>
          </cell>
          <cell r="E51" t="str">
            <v>xajhuacho@conseso.com</v>
          </cell>
          <cell r="F51" t="str">
            <v>Cochabamba</v>
          </cell>
          <cell r="G51" t="str">
            <v>Producción</v>
          </cell>
          <cell r="H51" t="str">
            <v>Ejecutiva De Producción Empresas</v>
          </cell>
          <cell r="I51" t="str">
            <v>Gestión</v>
          </cell>
          <cell r="J51">
            <v>6513893</v>
          </cell>
          <cell r="K51" t="str">
            <v>11 a 15</v>
          </cell>
          <cell r="L51" t="str">
            <v>Generación X</v>
          </cell>
          <cell r="M51" t="str">
            <v>F</v>
          </cell>
        </row>
        <row r="52">
          <cell r="B52">
            <v>9160448</v>
          </cell>
          <cell r="C52" t="str">
            <v>NATALY</v>
          </cell>
          <cell r="D52" t="str">
            <v>ALAVI PAZ</v>
          </cell>
          <cell r="E52" t="str">
            <v>nalavi@conseso.com</v>
          </cell>
          <cell r="F52" t="str">
            <v>La Paz</v>
          </cell>
          <cell r="G52" t="str">
            <v>Producción</v>
          </cell>
          <cell r="H52" t="str">
            <v>Auxiliar De Producción</v>
          </cell>
          <cell r="I52" t="str">
            <v>Operación</v>
          </cell>
          <cell r="J52">
            <v>3470067</v>
          </cell>
          <cell r="K52" t="str">
            <v>0 a 5</v>
          </cell>
          <cell r="L52" t="str">
            <v>Generación Z</v>
          </cell>
          <cell r="M52" t="str">
            <v>F</v>
          </cell>
        </row>
        <row r="53">
          <cell r="B53">
            <v>4385630</v>
          </cell>
          <cell r="C53" t="str">
            <v>PAULA KARINNA</v>
          </cell>
          <cell r="D53" t="str">
            <v>ANDIA MENDEZ</v>
          </cell>
          <cell r="E53" t="str">
            <v>kandia@conseso.com</v>
          </cell>
          <cell r="F53" t="str">
            <v>Cochabamba</v>
          </cell>
          <cell r="G53" t="str">
            <v>Producción</v>
          </cell>
          <cell r="H53" t="str">
            <v>Ejecutiva De Produccion Empresas</v>
          </cell>
          <cell r="I53" t="str">
            <v>Gestión</v>
          </cell>
          <cell r="J53">
            <v>6513893</v>
          </cell>
          <cell r="K53" t="str">
            <v>11 a 15</v>
          </cell>
          <cell r="L53" t="str">
            <v>Generación X</v>
          </cell>
          <cell r="M53" t="str">
            <v>F</v>
          </cell>
        </row>
        <row r="54">
          <cell r="B54">
            <v>3108938</v>
          </cell>
          <cell r="C54" t="str">
            <v xml:space="preserve">GABRIELA ALEJANDRA </v>
          </cell>
          <cell r="D54" t="str">
            <v>ANGULO VARGAS</v>
          </cell>
          <cell r="E54" t="str">
            <v>gangulo@conseso.com</v>
          </cell>
          <cell r="F54" t="str">
            <v>Cochabamba</v>
          </cell>
          <cell r="G54" t="str">
            <v>Producción</v>
          </cell>
          <cell r="H54" t="str">
            <v>Ejecutiva De Producción Personas</v>
          </cell>
          <cell r="I54" t="str">
            <v>Gestión</v>
          </cell>
          <cell r="J54">
            <v>6513893</v>
          </cell>
          <cell r="K54" t="str">
            <v>11 a 15</v>
          </cell>
          <cell r="L54" t="str">
            <v>Millenials</v>
          </cell>
          <cell r="M54" t="str">
            <v>F</v>
          </cell>
        </row>
        <row r="55">
          <cell r="B55">
            <v>8110517</v>
          </cell>
          <cell r="C55" t="str">
            <v>MARICELA</v>
          </cell>
          <cell r="D55" t="str">
            <v>BARRIENTOS VACA</v>
          </cell>
          <cell r="E55" t="str">
            <v>mbarrientos@conseso.com</v>
          </cell>
          <cell r="F55" t="str">
            <v>Santa Cruz</v>
          </cell>
          <cell r="G55" t="str">
            <v>Producción</v>
          </cell>
          <cell r="H55" t="str">
            <v>Asistente De Produccion Salud</v>
          </cell>
          <cell r="I55" t="str">
            <v>Operación</v>
          </cell>
          <cell r="J55">
            <v>5391730</v>
          </cell>
          <cell r="K55" t="str">
            <v>0 a 5</v>
          </cell>
          <cell r="L55" t="str">
            <v>Millenials</v>
          </cell>
          <cell r="M55" t="str">
            <v>F</v>
          </cell>
        </row>
        <row r="56">
          <cell r="B56">
            <v>5274404</v>
          </cell>
          <cell r="C56" t="str">
            <v xml:space="preserve">GERTRUDIS </v>
          </cell>
          <cell r="D56" t="str">
            <v>BARRIENTOS VASQUEZ</v>
          </cell>
          <cell r="E56" t="str">
            <v>gbarrientos@conseso.com</v>
          </cell>
          <cell r="F56" t="str">
            <v>Cochabamba</v>
          </cell>
          <cell r="G56" t="str">
            <v>Producción</v>
          </cell>
          <cell r="H56" t="str">
            <v>Auxiliar  De Producción</v>
          </cell>
          <cell r="I56" t="str">
            <v>Gestión</v>
          </cell>
          <cell r="J56">
            <v>5935694</v>
          </cell>
          <cell r="K56" t="str">
            <v>11 a 15</v>
          </cell>
          <cell r="L56" t="str">
            <v>Generación X</v>
          </cell>
          <cell r="M56" t="str">
            <v>F</v>
          </cell>
        </row>
        <row r="57">
          <cell r="B57">
            <v>5163967</v>
          </cell>
          <cell r="C57" t="str">
            <v xml:space="preserve">RAMIRO </v>
          </cell>
          <cell r="D57" t="str">
            <v>BLANCO VALDIVIESO</v>
          </cell>
          <cell r="E57" t="str">
            <v>rblanco@conseso.com</v>
          </cell>
          <cell r="F57" t="str">
            <v>Cochabamba</v>
          </cell>
          <cell r="G57" t="str">
            <v>Producción</v>
          </cell>
          <cell r="H57" t="str">
            <v>Ejecutivo De Producción Personas</v>
          </cell>
          <cell r="I57" t="str">
            <v>Gestión</v>
          </cell>
          <cell r="J57">
            <v>6513893</v>
          </cell>
          <cell r="K57" t="str">
            <v>11 a 15</v>
          </cell>
          <cell r="L57" t="str">
            <v>Generación X</v>
          </cell>
          <cell r="M57" t="str">
            <v>M</v>
          </cell>
        </row>
        <row r="58">
          <cell r="B58">
            <v>9886034</v>
          </cell>
          <cell r="C58" t="str">
            <v>NICOL</v>
          </cell>
          <cell r="D58" t="str">
            <v>CADIMA MERIDA</v>
          </cell>
          <cell r="E58" t="str">
            <v>ncadima@conseso.com</v>
          </cell>
          <cell r="F58" t="str">
            <v>Quillacollo</v>
          </cell>
          <cell r="G58" t="str">
            <v>Producción</v>
          </cell>
          <cell r="H58" t="str">
            <v>Asistente De Produccion</v>
          </cell>
          <cell r="I58" t="str">
            <v>Operación</v>
          </cell>
          <cell r="J58">
            <v>4418289</v>
          </cell>
          <cell r="K58" t="str">
            <v>0 a 5</v>
          </cell>
          <cell r="L58" t="str">
            <v>Generación Z</v>
          </cell>
          <cell r="M58" t="str">
            <v>F</v>
          </cell>
        </row>
        <row r="59">
          <cell r="B59">
            <v>3459705</v>
          </cell>
          <cell r="C59" t="str">
            <v>RAFAEL DAVID</v>
          </cell>
          <cell r="D59" t="str">
            <v xml:space="preserve">CAPARICON CONDORI </v>
          </cell>
          <cell r="E59" t="str">
            <v>ccaparicon@conseso.com</v>
          </cell>
          <cell r="F59" t="str">
            <v>La Paz</v>
          </cell>
          <cell r="G59" t="str">
            <v>Producción</v>
          </cell>
          <cell r="H59" t="str">
            <v>Ejecutivo Técnico Occidente</v>
          </cell>
          <cell r="I59" t="str">
            <v>Gestión</v>
          </cell>
          <cell r="J59">
            <v>3470067</v>
          </cell>
          <cell r="K59" t="str">
            <v>0 a 5</v>
          </cell>
          <cell r="L59" t="str">
            <v>Generación X</v>
          </cell>
          <cell r="M59" t="str">
            <v>M</v>
          </cell>
        </row>
        <row r="60">
          <cell r="B60">
            <v>4011247</v>
          </cell>
          <cell r="C60" t="str">
            <v>CARMEN</v>
          </cell>
          <cell r="D60" t="str">
            <v>DELGADO LA TORRE</v>
          </cell>
          <cell r="E60" t="str">
            <v>cdelgado@conseso.com</v>
          </cell>
          <cell r="F60" t="str">
            <v>Potosi</v>
          </cell>
          <cell r="G60" t="str">
            <v>Producción</v>
          </cell>
          <cell r="H60" t="str">
            <v>Ejecutivo De Produccion</v>
          </cell>
          <cell r="I60" t="str">
            <v>Gestión</v>
          </cell>
          <cell r="J60">
            <v>5656259</v>
          </cell>
          <cell r="K60" t="str">
            <v>0 a 5</v>
          </cell>
          <cell r="L60" t="str">
            <v>Generación X</v>
          </cell>
          <cell r="M60" t="str">
            <v>F</v>
          </cell>
        </row>
        <row r="61">
          <cell r="B61">
            <v>8132113</v>
          </cell>
          <cell r="C61" t="str">
            <v>JOSE MIGUEL</v>
          </cell>
          <cell r="D61" t="str">
            <v>DORADO CHAVEZ</v>
          </cell>
          <cell r="E61" t="str">
            <v>jmdorado@conseso.com</v>
          </cell>
          <cell r="F61" t="str">
            <v>Santa Cruz</v>
          </cell>
          <cell r="G61" t="str">
            <v>Producción</v>
          </cell>
          <cell r="H61" t="str">
            <v>Asistente De Cobranzas</v>
          </cell>
          <cell r="I61" t="str">
            <v>Operación</v>
          </cell>
          <cell r="J61">
            <v>3934460</v>
          </cell>
          <cell r="K61" t="str">
            <v>6 a 10</v>
          </cell>
          <cell r="L61" t="str">
            <v>Millenials</v>
          </cell>
          <cell r="M61" t="str">
            <v>M</v>
          </cell>
        </row>
        <row r="62">
          <cell r="B62">
            <v>2728941</v>
          </cell>
          <cell r="C62" t="str">
            <v>JAIME</v>
          </cell>
          <cell r="D62" t="str">
            <v>DURAN RODRIGO</v>
          </cell>
          <cell r="E62" t="str">
            <v>jduran@conseso.com</v>
          </cell>
          <cell r="F62" t="str">
            <v>Oruro</v>
          </cell>
          <cell r="G62" t="str">
            <v>Producción</v>
          </cell>
          <cell r="H62" t="str">
            <v>Ejecutivo De Sucursal</v>
          </cell>
          <cell r="I62" t="str">
            <v>Gestión</v>
          </cell>
          <cell r="J62">
            <v>3470067</v>
          </cell>
          <cell r="K62" t="str">
            <v>0 a 5</v>
          </cell>
          <cell r="L62" t="str">
            <v>Baby Boomer</v>
          </cell>
          <cell r="M62" t="str">
            <v>M</v>
          </cell>
        </row>
        <row r="63">
          <cell r="B63">
            <v>4445976</v>
          </cell>
          <cell r="C63" t="str">
            <v>LINETTE</v>
          </cell>
          <cell r="D63" t="str">
            <v>ESPINOZA GUTIERREZ</v>
          </cell>
          <cell r="E63" t="str">
            <v>lespinoza@conseso.com</v>
          </cell>
          <cell r="F63" t="str">
            <v>Cochabamba</v>
          </cell>
          <cell r="G63" t="str">
            <v>Producción</v>
          </cell>
          <cell r="H63" t="str">
            <v>Ejecutivo Tecnico</v>
          </cell>
          <cell r="I63" t="str">
            <v>Gestión</v>
          </cell>
          <cell r="J63">
            <v>5210664</v>
          </cell>
          <cell r="K63" t="str">
            <v>0 a 5</v>
          </cell>
          <cell r="L63" t="str">
            <v>Generación X</v>
          </cell>
          <cell r="M63" t="str">
            <v>F</v>
          </cell>
        </row>
        <row r="64">
          <cell r="B64">
            <v>2691878</v>
          </cell>
          <cell r="C64" t="str">
            <v>JUAN CARLOS</v>
          </cell>
          <cell r="D64" t="str">
            <v>FERNANDEZ OBLITAS</v>
          </cell>
          <cell r="E64" t="str">
            <v>jfernandez@conseso.com</v>
          </cell>
          <cell r="F64" t="str">
            <v>La Paz</v>
          </cell>
          <cell r="G64" t="str">
            <v>Producción</v>
          </cell>
          <cell r="H64" t="str">
            <v>Auxiliar De Produccion One</v>
          </cell>
          <cell r="I64" t="str">
            <v>Operación</v>
          </cell>
          <cell r="J64">
            <v>3470067</v>
          </cell>
          <cell r="K64" t="str">
            <v>0 a 5</v>
          </cell>
          <cell r="L64" t="str">
            <v>Baby Boomer</v>
          </cell>
          <cell r="M64" t="str">
            <v>M</v>
          </cell>
        </row>
        <row r="65">
          <cell r="B65">
            <v>6169392</v>
          </cell>
          <cell r="C65" t="str">
            <v>LUIS ALBERTO</v>
          </cell>
          <cell r="D65" t="str">
            <v>FLORES PEÑA</v>
          </cell>
          <cell r="E65" t="str">
            <v>laflores@conseso.com</v>
          </cell>
          <cell r="F65" t="str">
            <v>La Paz</v>
          </cell>
          <cell r="G65" t="str">
            <v>Producción</v>
          </cell>
          <cell r="H65" t="str">
            <v>Auxiliar De Produccion</v>
          </cell>
          <cell r="I65" t="str">
            <v>Operación</v>
          </cell>
          <cell r="J65">
            <v>3470067</v>
          </cell>
          <cell r="K65" t="str">
            <v>6 a 10</v>
          </cell>
          <cell r="L65" t="str">
            <v>Millenials</v>
          </cell>
          <cell r="M65" t="str">
            <v>M</v>
          </cell>
        </row>
        <row r="66">
          <cell r="B66">
            <v>6209001</v>
          </cell>
          <cell r="C66" t="str">
            <v>MARIA ANGELICA</v>
          </cell>
          <cell r="D66" t="str">
            <v>FRANCO NUÑEZ</v>
          </cell>
          <cell r="E66" t="str">
            <v>angelicaf@conseso.com</v>
          </cell>
          <cell r="F66" t="str">
            <v>Santa Cruz</v>
          </cell>
          <cell r="G66" t="str">
            <v>Producción</v>
          </cell>
          <cell r="H66" t="str">
            <v>Ejecutiva De Producción Empresas</v>
          </cell>
          <cell r="I66" t="str">
            <v>Gestión</v>
          </cell>
          <cell r="J66">
            <v>4803713</v>
          </cell>
          <cell r="K66" t="str">
            <v>11 a 15</v>
          </cell>
          <cell r="L66" t="str">
            <v>Millenials</v>
          </cell>
          <cell r="M66" t="str">
            <v>M</v>
          </cell>
        </row>
        <row r="67">
          <cell r="B67">
            <v>8964469</v>
          </cell>
          <cell r="C67" t="str">
            <v>JOSE MIGUEL</v>
          </cell>
          <cell r="D67" t="str">
            <v>FRIAS LIJERON</v>
          </cell>
          <cell r="E67" t="str">
            <v>jfrias@conseso.com</v>
          </cell>
          <cell r="F67" t="str">
            <v>Santa Cruz</v>
          </cell>
          <cell r="G67" t="str">
            <v>Producción</v>
          </cell>
          <cell r="H67" t="str">
            <v>Ejecutivo De Control De Produccion Y Administracion De Cartera</v>
          </cell>
          <cell r="I67" t="str">
            <v>Gestión</v>
          </cell>
          <cell r="J67">
            <v>4803713</v>
          </cell>
          <cell r="K67" t="str">
            <v>0 a 5</v>
          </cell>
          <cell r="L67" t="str">
            <v>Generación Z</v>
          </cell>
          <cell r="M67" t="str">
            <v>M</v>
          </cell>
        </row>
        <row r="68">
          <cell r="B68">
            <v>8826815</v>
          </cell>
          <cell r="C68" t="str">
            <v>DANIELA ADRIANA</v>
          </cell>
          <cell r="D68" t="str">
            <v>HEREDIA</v>
          </cell>
          <cell r="E68" t="str">
            <v>dheredia@conseso.com</v>
          </cell>
          <cell r="F68" t="str">
            <v>Cochabamba</v>
          </cell>
          <cell r="G68" t="str">
            <v>Producción</v>
          </cell>
          <cell r="H68" t="str">
            <v>Ejecutiva De Producción Personas</v>
          </cell>
          <cell r="I68" t="str">
            <v>Gestión</v>
          </cell>
          <cell r="J68">
            <v>6513893</v>
          </cell>
          <cell r="K68" t="str">
            <v>0 a 5</v>
          </cell>
          <cell r="L68" t="str">
            <v>Millenials</v>
          </cell>
          <cell r="M68" t="str">
            <v>F</v>
          </cell>
        </row>
        <row r="69">
          <cell r="B69">
            <v>5960064</v>
          </cell>
          <cell r="C69" t="str">
            <v>WILDER RODRIGO</v>
          </cell>
          <cell r="D69" t="str">
            <v>HUANCA QUISPE</v>
          </cell>
          <cell r="E69" t="str">
            <v>whuanca@conseso.com</v>
          </cell>
          <cell r="F69" t="str">
            <v>La Paz</v>
          </cell>
          <cell r="G69" t="str">
            <v>Producción</v>
          </cell>
          <cell r="H69" t="str">
            <v>Ejecutivo De Producción</v>
          </cell>
          <cell r="I69" t="str">
            <v>Gestión</v>
          </cell>
          <cell r="J69">
            <v>3470067</v>
          </cell>
          <cell r="K69" t="str">
            <v>6 a 10</v>
          </cell>
          <cell r="L69" t="str">
            <v>Millenials</v>
          </cell>
          <cell r="M69" t="str">
            <v>M</v>
          </cell>
        </row>
        <row r="70">
          <cell r="B70">
            <v>2544481</v>
          </cell>
          <cell r="C70" t="str">
            <v>MARCO ROBERTO</v>
          </cell>
          <cell r="D70" t="str">
            <v>JIMENEZ QUIÑONEZ</v>
          </cell>
          <cell r="E70" t="str">
            <v>mjimenez@conseso.com</v>
          </cell>
          <cell r="F70" t="str">
            <v>Cochabamba</v>
          </cell>
          <cell r="G70" t="str">
            <v>Producción</v>
          </cell>
          <cell r="H70" t="str">
            <v>Ejecutivo De Administración</v>
          </cell>
          <cell r="I70" t="str">
            <v>Gestión</v>
          </cell>
          <cell r="J70">
            <v>3547196</v>
          </cell>
          <cell r="K70" t="str">
            <v>6 a 10</v>
          </cell>
          <cell r="L70" t="str">
            <v>Generación X</v>
          </cell>
          <cell r="M70" t="str">
            <v>M</v>
          </cell>
        </row>
        <row r="71">
          <cell r="B71">
            <v>5370054</v>
          </cell>
          <cell r="C71" t="str">
            <v>MERCEDES RITA</v>
          </cell>
          <cell r="D71" t="str">
            <v>JUSTINIANO RODRIGUEZ</v>
          </cell>
          <cell r="E71" t="str">
            <v>mjustiniano@conseso.com</v>
          </cell>
          <cell r="F71" t="str">
            <v>Santa Cruz</v>
          </cell>
          <cell r="G71" t="str">
            <v>Producción</v>
          </cell>
          <cell r="H71" t="str">
            <v>Asistente De Cobranzas</v>
          </cell>
          <cell r="I71" t="str">
            <v>Operación</v>
          </cell>
          <cell r="J71">
            <v>3934460</v>
          </cell>
          <cell r="K71" t="str">
            <v>0 a 5</v>
          </cell>
          <cell r="L71" t="str">
            <v>Millenials</v>
          </cell>
          <cell r="M71" t="str">
            <v>F</v>
          </cell>
        </row>
        <row r="72">
          <cell r="B72">
            <v>7954659</v>
          </cell>
          <cell r="C72" t="str">
            <v>MABEL</v>
          </cell>
          <cell r="D72" t="str">
            <v>LAMAS ALELUYA</v>
          </cell>
          <cell r="E72" t="str">
            <v>mlamas@conseso.com</v>
          </cell>
          <cell r="F72" t="str">
            <v>Cochabamba</v>
          </cell>
          <cell r="G72" t="str">
            <v>Producción</v>
          </cell>
          <cell r="H72" t="str">
            <v>Auxiliar De Producción Cidre</v>
          </cell>
          <cell r="I72" t="str">
            <v>Operación</v>
          </cell>
          <cell r="J72">
            <v>5161567</v>
          </cell>
          <cell r="K72" t="str">
            <v>0 a 5</v>
          </cell>
          <cell r="L72" t="str">
            <v>Millenials</v>
          </cell>
          <cell r="M72" t="str">
            <v>F</v>
          </cell>
        </row>
        <row r="73">
          <cell r="B73">
            <v>6353231</v>
          </cell>
          <cell r="C73" t="str">
            <v>LEYLA PAMELA</v>
          </cell>
          <cell r="D73" t="str">
            <v>MENDEZ MONASTERIOS</v>
          </cell>
          <cell r="E73" t="str">
            <v>lpmendez@bg.com.bo</v>
          </cell>
          <cell r="F73" t="str">
            <v>Santa Cruz</v>
          </cell>
          <cell r="G73" t="str">
            <v>Producción</v>
          </cell>
          <cell r="H73" t="str">
            <v>Ejecutivo Banca Seguros</v>
          </cell>
          <cell r="I73" t="str">
            <v>Gestión</v>
          </cell>
          <cell r="J73">
            <v>4803713</v>
          </cell>
          <cell r="K73" t="str">
            <v>0 a 5</v>
          </cell>
          <cell r="L73" t="str">
            <v>Millenials</v>
          </cell>
          <cell r="M73" t="str">
            <v>F</v>
          </cell>
        </row>
        <row r="74">
          <cell r="B74">
            <v>5224446</v>
          </cell>
          <cell r="C74" t="str">
            <v>LAURA LUCIA</v>
          </cell>
          <cell r="D74" t="str">
            <v>MERCADO CANEDO</v>
          </cell>
          <cell r="E74" t="str">
            <v>lmercado@conseso.com</v>
          </cell>
          <cell r="F74" t="str">
            <v>Cochabamba</v>
          </cell>
          <cell r="G74" t="str">
            <v>Producción</v>
          </cell>
          <cell r="H74" t="str">
            <v>Ejecutivo De Producción Y Asesoría Médica</v>
          </cell>
          <cell r="I74" t="str">
            <v>Gestión</v>
          </cell>
          <cell r="J74">
            <v>5278933</v>
          </cell>
          <cell r="K74" t="str">
            <v>0 a 5</v>
          </cell>
          <cell r="L74" t="str">
            <v>Millenials</v>
          </cell>
          <cell r="M74" t="str">
            <v>F</v>
          </cell>
        </row>
        <row r="75">
          <cell r="B75">
            <v>4380282</v>
          </cell>
          <cell r="C75" t="str">
            <v xml:space="preserve">FANY MARIA </v>
          </cell>
          <cell r="D75" t="str">
            <v>MUÑOZ ORTIZ</v>
          </cell>
          <cell r="E75" t="str">
            <v>fmunoz@conseso.com</v>
          </cell>
          <cell r="F75" t="str">
            <v>Cochabamba</v>
          </cell>
          <cell r="G75" t="str">
            <v>Producción</v>
          </cell>
          <cell r="H75" t="str">
            <v>Auxiliar De Producción One</v>
          </cell>
          <cell r="I75" t="str">
            <v>Gestión</v>
          </cell>
          <cell r="J75">
            <v>3504273</v>
          </cell>
          <cell r="K75" t="str">
            <v>6 a 10</v>
          </cell>
          <cell r="L75" t="str">
            <v>Generación X</v>
          </cell>
          <cell r="M75" t="str">
            <v>F</v>
          </cell>
        </row>
        <row r="76">
          <cell r="B76">
            <v>5922718</v>
          </cell>
          <cell r="C76" t="str">
            <v xml:space="preserve">DENNYS </v>
          </cell>
          <cell r="D76" t="str">
            <v>PANOZO MONTERO</v>
          </cell>
          <cell r="E76" t="str">
            <v>dpanozo@conseso.com</v>
          </cell>
          <cell r="F76" t="str">
            <v>Cochabamba</v>
          </cell>
          <cell r="G76" t="str">
            <v>Producción</v>
          </cell>
          <cell r="H76" t="str">
            <v>Responsable De Control E Ingreso De Producción Al Sistema</v>
          </cell>
          <cell r="I76" t="str">
            <v>Gestión</v>
          </cell>
          <cell r="J76">
            <v>5935694</v>
          </cell>
          <cell r="K76" t="str">
            <v>6 a 10</v>
          </cell>
          <cell r="L76" t="str">
            <v>Millenials</v>
          </cell>
          <cell r="M76" t="str">
            <v>M</v>
          </cell>
        </row>
        <row r="77">
          <cell r="B77">
            <v>4098075</v>
          </cell>
          <cell r="C77" t="str">
            <v>YOVANA</v>
          </cell>
          <cell r="D77" t="str">
            <v>PARAVICINI SANABRIA</v>
          </cell>
          <cell r="E77" t="str">
            <v>yparavicini@conseso.com</v>
          </cell>
          <cell r="F77" t="str">
            <v>Sucre</v>
          </cell>
          <cell r="G77" t="str">
            <v>Producción</v>
          </cell>
          <cell r="H77" t="str">
            <v>Ejecutiva De Producción</v>
          </cell>
          <cell r="I77" t="str">
            <v>Gestión</v>
          </cell>
          <cell r="J77">
            <v>5656259</v>
          </cell>
          <cell r="K77" t="str">
            <v>6 a 10</v>
          </cell>
          <cell r="L77" t="str">
            <v>Generación X</v>
          </cell>
          <cell r="M77" t="str">
            <v>F</v>
          </cell>
        </row>
        <row r="78">
          <cell r="B78">
            <v>10746320</v>
          </cell>
          <cell r="C78" t="str">
            <v>ANABEL</v>
          </cell>
          <cell r="D78" t="str">
            <v>PAREDES FLORES</v>
          </cell>
          <cell r="E78" t="str">
            <v>aparedes@conseso.com</v>
          </cell>
          <cell r="F78" t="str">
            <v>Yacuiba</v>
          </cell>
          <cell r="G78" t="str">
            <v>Producción</v>
          </cell>
          <cell r="H78" t="str">
            <v>Ejecutiva De Produccion</v>
          </cell>
          <cell r="I78" t="str">
            <v>Gestión</v>
          </cell>
          <cell r="J78">
            <v>5048181</v>
          </cell>
          <cell r="K78" t="str">
            <v>6 a 10</v>
          </cell>
          <cell r="L78" t="str">
            <v>Millenials</v>
          </cell>
          <cell r="M78" t="str">
            <v>F</v>
          </cell>
        </row>
        <row r="79">
          <cell r="B79">
            <v>2880254</v>
          </cell>
          <cell r="C79" t="str">
            <v>MARIA LOLA DEL CARMEN</v>
          </cell>
          <cell r="D79" t="str">
            <v>PEINADO TERAN</v>
          </cell>
          <cell r="E79" t="str">
            <v>mpeinado@conseso.com</v>
          </cell>
          <cell r="F79" t="str">
            <v>Servicorp</v>
          </cell>
          <cell r="G79" t="str">
            <v>Producción</v>
          </cell>
          <cell r="H79" t="str">
            <v>Gerente De Sucursal</v>
          </cell>
          <cell r="I79" t="str">
            <v>Dirección</v>
          </cell>
          <cell r="K79" t="str">
            <v>0 a 5</v>
          </cell>
          <cell r="L79" t="str">
            <v>Baby Boomer</v>
          </cell>
          <cell r="M79" t="str">
            <v>F</v>
          </cell>
        </row>
        <row r="80">
          <cell r="B80">
            <v>7479009</v>
          </cell>
          <cell r="C80" t="str">
            <v>DANIELA</v>
          </cell>
          <cell r="D80" t="str">
            <v>PEREDO RETAMOZO</v>
          </cell>
          <cell r="E80" t="str">
            <v>dperedo@conseso.com</v>
          </cell>
          <cell r="F80" t="str">
            <v>Sucre</v>
          </cell>
          <cell r="G80" t="str">
            <v>Producción</v>
          </cell>
          <cell r="H80" t="str">
            <v>Ejecutiva De Producción</v>
          </cell>
          <cell r="I80" t="str">
            <v>Gestión</v>
          </cell>
          <cell r="J80">
            <v>5656259</v>
          </cell>
          <cell r="K80" t="str">
            <v>6 a 10</v>
          </cell>
          <cell r="L80" t="str">
            <v>Millenials</v>
          </cell>
          <cell r="M80" t="str">
            <v>F</v>
          </cell>
        </row>
        <row r="81">
          <cell r="B81">
            <v>6481203</v>
          </cell>
          <cell r="C81" t="str">
            <v>ANDREA</v>
          </cell>
          <cell r="D81" t="str">
            <v>PEREZ BUSTAMANTE</v>
          </cell>
          <cell r="E81" t="str">
            <v>aperez@conseso.com</v>
          </cell>
          <cell r="F81" t="str">
            <v>Cochabamba</v>
          </cell>
          <cell r="G81" t="str">
            <v>Producción</v>
          </cell>
          <cell r="H81" t="str">
            <v>Ejecutiva Admin Cartera</v>
          </cell>
          <cell r="I81" t="str">
            <v>Gestión</v>
          </cell>
          <cell r="J81">
            <v>6513893</v>
          </cell>
          <cell r="K81" t="str">
            <v>6 a 10</v>
          </cell>
          <cell r="L81" t="str">
            <v>Millenials</v>
          </cell>
          <cell r="M81" t="str">
            <v>F</v>
          </cell>
        </row>
        <row r="82">
          <cell r="B82">
            <v>9315932</v>
          </cell>
          <cell r="C82" t="str">
            <v>ALEX RODRIGO</v>
          </cell>
          <cell r="D82" t="str">
            <v>QUIROGA BUSTAMANTE</v>
          </cell>
          <cell r="E82" t="str">
            <v>rquiroga@conseso.com</v>
          </cell>
          <cell r="F82" t="str">
            <v>Quillacollo</v>
          </cell>
          <cell r="G82" t="str">
            <v>Producción</v>
          </cell>
          <cell r="H82" t="str">
            <v>Asistente De Produccion</v>
          </cell>
          <cell r="I82" t="str">
            <v>Operación</v>
          </cell>
          <cell r="J82">
            <v>4418289</v>
          </cell>
          <cell r="K82" t="str">
            <v>0 a 5</v>
          </cell>
          <cell r="L82" t="str">
            <v>Generación Z</v>
          </cell>
          <cell r="M82" t="str">
            <v>M</v>
          </cell>
        </row>
        <row r="83">
          <cell r="B83">
            <v>5386178</v>
          </cell>
          <cell r="C83" t="str">
            <v>HUGO</v>
          </cell>
          <cell r="D83" t="str">
            <v>RAMOS PIZARRO</v>
          </cell>
          <cell r="E83" t="str">
            <v>hramosp@bg.com.bo</v>
          </cell>
          <cell r="F83" t="str">
            <v>Santa Cruz</v>
          </cell>
          <cell r="G83" t="str">
            <v>Producción</v>
          </cell>
          <cell r="H83" t="str">
            <v>Ejecutivo Banca Seguros</v>
          </cell>
          <cell r="I83" t="str">
            <v>Gestión</v>
          </cell>
          <cell r="J83">
            <v>4803713</v>
          </cell>
          <cell r="K83" t="str">
            <v>6 a 10</v>
          </cell>
          <cell r="L83" t="str">
            <v>Millenials</v>
          </cell>
          <cell r="M83" t="str">
            <v>M</v>
          </cell>
        </row>
        <row r="84">
          <cell r="B84">
            <v>7700213</v>
          </cell>
          <cell r="C84" t="str">
            <v>JOSE NOEL</v>
          </cell>
          <cell r="D84" t="str">
            <v>SALVATIERRA SAAVEDRA</v>
          </cell>
          <cell r="E84" t="str">
            <v>jsalvatierra@conseso.com</v>
          </cell>
          <cell r="F84" t="str">
            <v>Santa Cruz</v>
          </cell>
          <cell r="G84" t="str">
            <v>Producción</v>
          </cell>
          <cell r="H84" t="str">
            <v>Ejecutivo De Producción Personas</v>
          </cell>
          <cell r="I84" t="str">
            <v>Gestión</v>
          </cell>
          <cell r="J84">
            <v>4803713</v>
          </cell>
          <cell r="K84" t="str">
            <v>6 a 10</v>
          </cell>
          <cell r="L84" t="str">
            <v>Millenials</v>
          </cell>
          <cell r="M84" t="str">
            <v>M</v>
          </cell>
        </row>
        <row r="85">
          <cell r="B85">
            <v>6364032</v>
          </cell>
          <cell r="C85" t="str">
            <v>MARIA LAURENT</v>
          </cell>
          <cell r="D85" t="str">
            <v>SELEME PAZ</v>
          </cell>
          <cell r="E85" t="str">
            <v>mlseleme@conseso.com</v>
          </cell>
          <cell r="F85" t="str">
            <v>Santa Cruz</v>
          </cell>
          <cell r="G85" t="str">
            <v>Producción</v>
          </cell>
          <cell r="H85" t="str">
            <v>Ejecutiva De Producción Empresas</v>
          </cell>
          <cell r="I85" t="str">
            <v>Gestión</v>
          </cell>
          <cell r="J85">
            <v>4803713</v>
          </cell>
          <cell r="K85" t="str">
            <v>6 a 10</v>
          </cell>
          <cell r="L85" t="str">
            <v>Millenials</v>
          </cell>
          <cell r="M85" t="str">
            <v>F</v>
          </cell>
        </row>
        <row r="86">
          <cell r="B86">
            <v>4870998</v>
          </cell>
          <cell r="C86" t="str">
            <v>RODRIGO OMAR</v>
          </cell>
          <cell r="D86" t="str">
            <v>SIÑANI GUARACHI</v>
          </cell>
          <cell r="E86" t="str">
            <v>rsinani@conseso.com</v>
          </cell>
          <cell r="F86" t="str">
            <v>Quillacollo</v>
          </cell>
          <cell r="G86" t="str">
            <v>Producción</v>
          </cell>
          <cell r="H86" t="str">
            <v>Ejecutivo De Produccion</v>
          </cell>
          <cell r="I86" t="str">
            <v>Gestión</v>
          </cell>
          <cell r="J86">
            <v>4418289</v>
          </cell>
          <cell r="K86" t="str">
            <v>6 a 10</v>
          </cell>
          <cell r="L86" t="str">
            <v>Generación X</v>
          </cell>
          <cell r="M86" t="str">
            <v>M</v>
          </cell>
        </row>
        <row r="87">
          <cell r="B87">
            <v>1884683</v>
          </cell>
          <cell r="C87" t="str">
            <v>YESSIKA ROSARIO</v>
          </cell>
          <cell r="D87" t="str">
            <v>TORRICO ANTELO</v>
          </cell>
          <cell r="E87" t="str">
            <v>ytorrico@conseso.com</v>
          </cell>
          <cell r="F87" t="str">
            <v>Cochabamba</v>
          </cell>
          <cell r="G87" t="str">
            <v>Producción</v>
          </cell>
          <cell r="H87" t="str">
            <v>Ejecutiva De Cuentas Especiales</v>
          </cell>
          <cell r="I87" t="str">
            <v>Gestión</v>
          </cell>
          <cell r="J87">
            <v>5935694</v>
          </cell>
          <cell r="K87" t="str">
            <v>6 a 10</v>
          </cell>
          <cell r="L87" t="str">
            <v>Generación X</v>
          </cell>
          <cell r="M87" t="str">
            <v>F</v>
          </cell>
        </row>
        <row r="88">
          <cell r="B88">
            <v>3153892</v>
          </cell>
          <cell r="C88" t="str">
            <v>CARLOS ROMEL</v>
          </cell>
          <cell r="D88" t="str">
            <v>TORRICO ESPINOZA</v>
          </cell>
          <cell r="E88" t="str">
            <v>ctorrico@conseso.com</v>
          </cell>
          <cell r="F88" t="str">
            <v>Cochabamba</v>
          </cell>
          <cell r="G88" t="str">
            <v>Producción</v>
          </cell>
          <cell r="H88" t="str">
            <v>Ejecutivo De Cobranzas</v>
          </cell>
          <cell r="I88" t="str">
            <v>Gestión</v>
          </cell>
          <cell r="J88">
            <v>6513893</v>
          </cell>
          <cell r="K88" t="str">
            <v>16 a 20</v>
          </cell>
          <cell r="L88" t="str">
            <v>Baby Boomer</v>
          </cell>
          <cell r="M88" t="str">
            <v>M</v>
          </cell>
        </row>
        <row r="89">
          <cell r="B89">
            <v>5176132</v>
          </cell>
          <cell r="C89" t="str">
            <v>HILDA</v>
          </cell>
          <cell r="D89" t="str">
            <v>VARGAS PÉREZ</v>
          </cell>
          <cell r="E89" t="str">
            <v>hvargas@conseso.com</v>
          </cell>
          <cell r="F89" t="str">
            <v>Cochabamba</v>
          </cell>
          <cell r="G89" t="str">
            <v>Producción</v>
          </cell>
          <cell r="H89" t="str">
            <v>Ejecutivo De Producción Cuentas Financieras</v>
          </cell>
          <cell r="I89" t="str">
            <v>Operación</v>
          </cell>
          <cell r="J89">
            <v>5161567</v>
          </cell>
          <cell r="K89" t="str">
            <v>0 a 5</v>
          </cell>
          <cell r="L89" t="str">
            <v>Generación X</v>
          </cell>
          <cell r="M89" t="str">
            <v>F</v>
          </cell>
        </row>
        <row r="90">
          <cell r="B90">
            <v>7811733</v>
          </cell>
          <cell r="C90" t="str">
            <v>MARLIN</v>
          </cell>
          <cell r="D90" t="str">
            <v>VIRUEZ ANDRADE</v>
          </cell>
          <cell r="E90" t="str">
            <v>mviruez@conseso.com</v>
          </cell>
          <cell r="F90" t="str">
            <v>Santa Cruz</v>
          </cell>
          <cell r="G90" t="str">
            <v>Producción</v>
          </cell>
          <cell r="H90" t="str">
            <v>Auxiliar De Produccion</v>
          </cell>
          <cell r="I90" t="str">
            <v>Operación</v>
          </cell>
          <cell r="J90">
            <v>4803713</v>
          </cell>
          <cell r="K90" t="str">
            <v>0 a 5</v>
          </cell>
          <cell r="L90" t="str">
            <v>Millenials</v>
          </cell>
          <cell r="M90" t="str">
            <v>F</v>
          </cell>
        </row>
        <row r="91">
          <cell r="B91">
            <v>6347930</v>
          </cell>
          <cell r="C91" t="str">
            <v>PATRICIA MILENKA</v>
          </cell>
          <cell r="D91" t="str">
            <v>VISCARRA BONILLA</v>
          </cell>
          <cell r="E91" t="str">
            <v>pviscarra@conseso.com</v>
          </cell>
          <cell r="F91" t="str">
            <v>Servicorp</v>
          </cell>
          <cell r="G91" t="str">
            <v>Producción</v>
          </cell>
          <cell r="H91" t="str">
            <v>Ejecutivo Comercial</v>
          </cell>
          <cell r="I91" t="str">
            <v>Gestión</v>
          </cell>
          <cell r="J91">
            <v>2880254</v>
          </cell>
          <cell r="K91" t="str">
            <v>0 a 5</v>
          </cell>
          <cell r="L91" t="str">
            <v>Millenials</v>
          </cell>
          <cell r="M91" t="str">
            <v>F</v>
          </cell>
        </row>
        <row r="92">
          <cell r="B92">
            <v>4833395</v>
          </cell>
          <cell r="C92" t="str">
            <v>GEMA VANIA</v>
          </cell>
          <cell r="D92" t="str">
            <v>VISCARRA OVANDO</v>
          </cell>
          <cell r="E92" t="str">
            <v>gviscarra@conseso.com</v>
          </cell>
          <cell r="F92" t="str">
            <v>La Paz</v>
          </cell>
          <cell r="G92" t="str">
            <v>Producción</v>
          </cell>
          <cell r="H92" t="str">
            <v>Encarga De Cuentas Financieras Y Seguros Masivos Occidente</v>
          </cell>
          <cell r="I92" t="str">
            <v>Gestión</v>
          </cell>
          <cell r="J92">
            <v>3470067</v>
          </cell>
          <cell r="K92" t="str">
            <v>0 a 5</v>
          </cell>
          <cell r="L92" t="str">
            <v>Generación X</v>
          </cell>
          <cell r="M92" t="str">
            <v>F</v>
          </cell>
        </row>
        <row r="93">
          <cell r="B93">
            <v>6423595</v>
          </cell>
          <cell r="C93" t="str">
            <v>PATRICIA</v>
          </cell>
          <cell r="D93" t="str">
            <v>ZELAYA AGUILAR</v>
          </cell>
          <cell r="E93" t="str">
            <v>pzelaya@conseso.com</v>
          </cell>
          <cell r="F93" t="str">
            <v>Cochabamba</v>
          </cell>
          <cell r="G93" t="str">
            <v>Producción</v>
          </cell>
          <cell r="H93" t="str">
            <v>Ejecutiva De Archivos</v>
          </cell>
          <cell r="I93" t="str">
            <v>Gestión</v>
          </cell>
          <cell r="J93">
            <v>5935694</v>
          </cell>
          <cell r="K93" t="str">
            <v>11 a 15</v>
          </cell>
          <cell r="L93" t="str">
            <v>Millenials</v>
          </cell>
          <cell r="M93" t="str">
            <v>F</v>
          </cell>
        </row>
        <row r="94">
          <cell r="B94">
            <v>4024476</v>
          </cell>
          <cell r="C94" t="str">
            <v>CINTHYA ELVIRA</v>
          </cell>
          <cell r="D94" t="str">
            <v>AGUILAR ARNEZ</v>
          </cell>
          <cell r="E94" t="str">
            <v>caguilar@conseso.com</v>
          </cell>
          <cell r="F94" t="str">
            <v>Cochabamba</v>
          </cell>
          <cell r="G94" t="str">
            <v>Siniestros</v>
          </cell>
          <cell r="H94" t="str">
            <v>Ejecutiva De Siniestros Personas</v>
          </cell>
          <cell r="I94" t="str">
            <v>Gestión</v>
          </cell>
          <cell r="J94">
            <v>5226196</v>
          </cell>
          <cell r="K94" t="str">
            <v>6 a 10</v>
          </cell>
          <cell r="L94" t="str">
            <v>Generación X</v>
          </cell>
          <cell r="M94" t="str">
            <v>F</v>
          </cell>
        </row>
        <row r="95">
          <cell r="B95">
            <v>5632733</v>
          </cell>
          <cell r="C95" t="str">
            <v>DANIEL FRANZ</v>
          </cell>
          <cell r="D95" t="str">
            <v>GONZALES INCHAUSTI</v>
          </cell>
          <cell r="E95" t="str">
            <v>dgonzales@conseso.com</v>
          </cell>
          <cell r="F95" t="str">
            <v>Sucre</v>
          </cell>
          <cell r="G95" t="str">
            <v>Siniestros</v>
          </cell>
          <cell r="H95" t="str">
            <v>Ejecutivo De Siniestros</v>
          </cell>
          <cell r="I95" t="str">
            <v>Gestión</v>
          </cell>
          <cell r="J95">
            <v>5656259</v>
          </cell>
          <cell r="K95" t="str">
            <v>0 a 5</v>
          </cell>
          <cell r="L95" t="str">
            <v>Millenials</v>
          </cell>
          <cell r="M95" t="str">
            <v>M</v>
          </cell>
        </row>
        <row r="96">
          <cell r="B96">
            <v>3037621</v>
          </cell>
          <cell r="C96" t="str">
            <v>FERNANDO GERARDO</v>
          </cell>
          <cell r="D96" t="str">
            <v>GONZALES TORDOYA</v>
          </cell>
          <cell r="E96" t="str">
            <v>fgonzales@conseso.com</v>
          </cell>
          <cell r="F96" t="str">
            <v>Cochabamba</v>
          </cell>
          <cell r="G96" t="str">
            <v>Siniestros</v>
          </cell>
          <cell r="H96" t="str">
            <v>Auxiliar De Siniestros</v>
          </cell>
          <cell r="I96" t="str">
            <v>Operación</v>
          </cell>
          <cell r="J96">
            <v>5226196</v>
          </cell>
          <cell r="K96" t="str">
            <v>0 a 5</v>
          </cell>
          <cell r="L96" t="str">
            <v>Generación X</v>
          </cell>
          <cell r="M96" t="str">
            <v>M</v>
          </cell>
        </row>
        <row r="97">
          <cell r="B97">
            <v>4722737</v>
          </cell>
          <cell r="C97" t="str">
            <v>ELVIS CHRISTIAN</v>
          </cell>
          <cell r="D97" t="str">
            <v>HAUZATENG QUISBERT</v>
          </cell>
          <cell r="E97" t="str">
            <v>chauzateng@conseso.com</v>
          </cell>
          <cell r="F97" t="str">
            <v>Sucre</v>
          </cell>
          <cell r="G97" t="str">
            <v>Siniestros</v>
          </cell>
          <cell r="H97" t="str">
            <v>Ejecutivo De Siniestros</v>
          </cell>
          <cell r="I97" t="str">
            <v>Gestión</v>
          </cell>
          <cell r="J97">
            <v>5656259</v>
          </cell>
          <cell r="K97" t="str">
            <v>0 a 5</v>
          </cell>
          <cell r="L97" t="str">
            <v>Generación X</v>
          </cell>
          <cell r="M97" t="str">
            <v>M</v>
          </cell>
        </row>
        <row r="98">
          <cell r="B98">
            <v>6488802</v>
          </cell>
          <cell r="C98" t="str">
            <v>LEONARDO ADRIÁN</v>
          </cell>
          <cell r="D98" t="str">
            <v>LEMAITRE BAILEY</v>
          </cell>
          <cell r="E98" t="str">
            <v>llemaitre@conseso.com</v>
          </cell>
          <cell r="F98" t="str">
            <v>Cochabamba</v>
          </cell>
          <cell r="G98" t="str">
            <v>Siniestros</v>
          </cell>
          <cell r="H98" t="str">
            <v xml:space="preserve">Ejecutivo De Siniestros Generales </v>
          </cell>
          <cell r="I98" t="str">
            <v>Gestión</v>
          </cell>
          <cell r="J98">
            <v>5226196</v>
          </cell>
          <cell r="K98" t="str">
            <v>0 a 5</v>
          </cell>
          <cell r="L98" t="str">
            <v>Generación Z</v>
          </cell>
          <cell r="M98" t="str">
            <v>M</v>
          </cell>
        </row>
        <row r="99">
          <cell r="B99">
            <v>1145890</v>
          </cell>
          <cell r="C99" t="str">
            <v>JUAN CARLOS</v>
          </cell>
          <cell r="D99" t="str">
            <v>MANZANO LOPEZ</v>
          </cell>
          <cell r="E99" t="str">
            <v>jmanzano@conseso.com</v>
          </cell>
          <cell r="F99" t="str">
            <v>Yacuiba</v>
          </cell>
          <cell r="G99" t="str">
            <v>Siniestros</v>
          </cell>
          <cell r="H99" t="str">
            <v>Ejecutivo De Siniestros</v>
          </cell>
          <cell r="I99" t="str">
            <v>Gestión</v>
          </cell>
          <cell r="J99">
            <v>5048181</v>
          </cell>
          <cell r="K99" t="str">
            <v>0 a 5</v>
          </cell>
          <cell r="L99" t="str">
            <v>Generación X</v>
          </cell>
          <cell r="M99" t="str">
            <v>M</v>
          </cell>
        </row>
        <row r="100">
          <cell r="B100">
            <v>4713339</v>
          </cell>
          <cell r="C100" t="str">
            <v>KATHIA ROSA</v>
          </cell>
          <cell r="D100" t="str">
            <v>RIVERO MONASTERIO</v>
          </cell>
          <cell r="E100" t="str">
            <v>krivero@conseso.com</v>
          </cell>
          <cell r="F100" t="str">
            <v>Santa Cruz</v>
          </cell>
          <cell r="G100" t="str">
            <v>Siniestros</v>
          </cell>
          <cell r="H100" t="str">
            <v>Ejecutivo De Siniestros</v>
          </cell>
          <cell r="I100" t="str">
            <v>Gestión</v>
          </cell>
          <cell r="J100">
            <v>5264416</v>
          </cell>
          <cell r="K100" t="str">
            <v>0 a 5</v>
          </cell>
          <cell r="L100" t="str">
            <v>Millenials</v>
          </cell>
          <cell r="M100" t="str">
            <v>F</v>
          </cell>
        </row>
        <row r="101">
          <cell r="B101">
            <v>7822207</v>
          </cell>
          <cell r="C101" t="str">
            <v>VICTOR</v>
          </cell>
          <cell r="D101" t="str">
            <v>ROSALES MELGAR</v>
          </cell>
          <cell r="E101" t="str">
            <v>vrosales@conseso.com</v>
          </cell>
          <cell r="F101" t="str">
            <v>Santa Cruz</v>
          </cell>
          <cell r="G101" t="str">
            <v>Siniestros</v>
          </cell>
          <cell r="H101" t="str">
            <v>Ejecutivo De Siniestros</v>
          </cell>
          <cell r="I101" t="str">
            <v>Gestión</v>
          </cell>
          <cell r="J101">
            <v>5264416</v>
          </cell>
          <cell r="K101" t="str">
            <v>0 a 5</v>
          </cell>
          <cell r="L101" t="str">
            <v>Millenials</v>
          </cell>
          <cell r="M101" t="str">
            <v>M</v>
          </cell>
        </row>
        <row r="102">
          <cell r="B102">
            <v>4199569</v>
          </cell>
          <cell r="C102" t="str">
            <v>JESUS ADOLFO</v>
          </cell>
          <cell r="D102" t="str">
            <v>RUIZ CUELLAR</v>
          </cell>
          <cell r="E102" t="str">
            <v>jruiz@conseso.com</v>
          </cell>
          <cell r="F102" t="str">
            <v>Santa Cruz</v>
          </cell>
          <cell r="G102" t="str">
            <v>Siniestros</v>
          </cell>
          <cell r="H102" t="str">
            <v>Ejecutivo De Siniestros</v>
          </cell>
          <cell r="I102" t="str">
            <v>Gestión</v>
          </cell>
          <cell r="J102">
            <v>5264416</v>
          </cell>
          <cell r="K102" t="str">
            <v>0 a 5</v>
          </cell>
          <cell r="L102" t="str">
            <v>Generación X</v>
          </cell>
          <cell r="M102" t="str">
            <v>M</v>
          </cell>
        </row>
        <row r="103">
          <cell r="B103">
            <v>7152111</v>
          </cell>
          <cell r="C103" t="str">
            <v>MAURICIO ARIEL</v>
          </cell>
          <cell r="D103" t="str">
            <v>RUIZ FARFAN</v>
          </cell>
          <cell r="E103" t="str">
            <v>mruiz@conseso.com</v>
          </cell>
          <cell r="F103" t="str">
            <v>Tarija</v>
          </cell>
          <cell r="G103" t="str">
            <v>Siniestros</v>
          </cell>
          <cell r="H103" t="str">
            <v>Ejecutivo De Siniestros</v>
          </cell>
          <cell r="I103" t="str">
            <v>Gestión</v>
          </cell>
          <cell r="J103">
            <v>5853042</v>
          </cell>
          <cell r="K103" t="str">
            <v>0 a 5</v>
          </cell>
          <cell r="L103" t="str">
            <v>Generación Z</v>
          </cell>
          <cell r="M103" t="str">
            <v>M</v>
          </cell>
        </row>
        <row r="104">
          <cell r="B104">
            <v>5724891</v>
          </cell>
          <cell r="C104" t="str">
            <v>ARMANDO PABLO</v>
          </cell>
          <cell r="D104" t="str">
            <v>SERRANO CHAVARRIA</v>
          </cell>
          <cell r="E104" t="str">
            <v>pserrano@conseso.com</v>
          </cell>
          <cell r="F104" t="str">
            <v>Cochabamba</v>
          </cell>
          <cell r="G104" t="str">
            <v>Siniestros</v>
          </cell>
          <cell r="H104" t="str">
            <v>Ejecutivo De Siniestros</v>
          </cell>
          <cell r="I104" t="str">
            <v>Gestión</v>
          </cell>
          <cell r="J104">
            <v>5226196</v>
          </cell>
          <cell r="K104" t="str">
            <v>6 a 10</v>
          </cell>
          <cell r="L104" t="str">
            <v>Millenials</v>
          </cell>
          <cell r="M104" t="str">
            <v>M</v>
          </cell>
        </row>
        <row r="105">
          <cell r="B105">
            <v>5551147</v>
          </cell>
          <cell r="C105" t="str">
            <v>ANA LUISA</v>
          </cell>
          <cell r="D105" t="str">
            <v>SIMONS GONZALES</v>
          </cell>
          <cell r="E105" t="str">
            <v>asimons@conseso.com</v>
          </cell>
          <cell r="F105" t="str">
            <v>Potosi</v>
          </cell>
          <cell r="G105" t="str">
            <v>Siniestros</v>
          </cell>
          <cell r="H105" t="str">
            <v>Ejecutivo De Siniestros</v>
          </cell>
          <cell r="I105" t="str">
            <v>Gestión</v>
          </cell>
          <cell r="J105">
            <v>5656259</v>
          </cell>
          <cell r="K105" t="str">
            <v>0 a 5</v>
          </cell>
          <cell r="L105" t="str">
            <v>Millenials</v>
          </cell>
          <cell r="M105" t="str">
            <v>F</v>
          </cell>
        </row>
        <row r="106">
          <cell r="B106">
            <v>760076</v>
          </cell>
          <cell r="C106" t="str">
            <v>GUSTAVO ANTONIO</v>
          </cell>
          <cell r="D106" t="str">
            <v>ANDIA SAAVEDRA</v>
          </cell>
          <cell r="E106" t="str">
            <v>gandia@conseso.com</v>
          </cell>
          <cell r="F106" t="str">
            <v>Cochabamba</v>
          </cell>
          <cell r="G106" t="str">
            <v>Backoffice</v>
          </cell>
          <cell r="H106" t="str">
            <v>Director Comercial</v>
          </cell>
          <cell r="I106" t="str">
            <v>Dirección</v>
          </cell>
          <cell r="K106" t="str">
            <v>Más de 31 años</v>
          </cell>
          <cell r="L106" t="str">
            <v>Silenciosa</v>
          </cell>
          <cell r="M106" t="str">
            <v>M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lamas@conseso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1D73C-F26A-4875-8179-574E1DBAD8DA}">
  <dimension ref="A1:BT4"/>
  <sheetViews>
    <sheetView tabSelected="1" zoomScale="91" workbookViewId="0">
      <selection activeCell="E12" sqref="E12"/>
    </sheetView>
  </sheetViews>
  <sheetFormatPr baseColWidth="10" defaultColWidth="11.42578125" defaultRowHeight="12" x14ac:dyDescent="0.2"/>
  <cols>
    <col min="1" max="1" width="21.85546875" style="3" customWidth="1"/>
    <col min="2" max="2" width="22.85546875" style="3" customWidth="1"/>
    <col min="3" max="9" width="21.85546875" style="3" customWidth="1"/>
    <col min="10" max="10" width="23" style="3" customWidth="1"/>
    <col min="11" max="12" width="17.42578125" style="3" customWidth="1"/>
    <col min="13" max="13" width="24.85546875" style="1" customWidth="1"/>
    <col min="14" max="14" width="11.42578125" style="2"/>
    <col min="15" max="39" width="11.42578125" style="2" hidden="1" customWidth="1"/>
    <col min="40" max="44" width="0" style="2" hidden="1" customWidth="1"/>
    <col min="45" max="72" width="11.42578125" style="2"/>
    <col min="73" max="16384" width="11.42578125" style="1"/>
  </cols>
  <sheetData>
    <row r="1" spans="1:72" x14ac:dyDescent="0.2">
      <c r="A1" s="6" t="s">
        <v>23</v>
      </c>
      <c r="B1" s="6" t="s">
        <v>22</v>
      </c>
      <c r="C1" s="6" t="s">
        <v>21</v>
      </c>
      <c r="D1" s="6" t="s">
        <v>20</v>
      </c>
      <c r="E1" s="6" t="s">
        <v>19</v>
      </c>
      <c r="F1" s="6" t="s">
        <v>18</v>
      </c>
      <c r="G1" s="6" t="s">
        <v>17</v>
      </c>
      <c r="H1" s="6" t="s">
        <v>16</v>
      </c>
      <c r="I1" s="6" t="s">
        <v>15</v>
      </c>
      <c r="J1" s="6" t="s">
        <v>14</v>
      </c>
      <c r="K1" s="6" t="s">
        <v>13</v>
      </c>
      <c r="L1" s="6" t="s">
        <v>12</v>
      </c>
      <c r="M1" s="6" t="s">
        <v>11</v>
      </c>
    </row>
    <row r="2" spans="1:72" s="4" customFormat="1" ht="24" x14ac:dyDescent="0.2">
      <c r="A2" s="7" t="s">
        <v>10</v>
      </c>
      <c r="B2" s="7">
        <v>7954659</v>
      </c>
      <c r="C2" s="7" t="s">
        <v>9</v>
      </c>
      <c r="D2" s="7" t="s">
        <v>8</v>
      </c>
      <c r="E2" s="8" t="s">
        <v>7</v>
      </c>
      <c r="F2" s="7" t="s">
        <v>6</v>
      </c>
      <c r="G2" s="9" t="s">
        <v>5</v>
      </c>
      <c r="H2" s="7" t="s">
        <v>4</v>
      </c>
      <c r="I2" s="7" t="s">
        <v>3</v>
      </c>
      <c r="J2" s="7">
        <v>5161567</v>
      </c>
      <c r="K2" s="9" t="s">
        <v>2</v>
      </c>
      <c r="L2" s="9" t="s">
        <v>1</v>
      </c>
      <c r="M2" s="9" t="s">
        <v>0</v>
      </c>
      <c r="N2" s="5"/>
      <c r="O2" s="5">
        <f>VLOOKUP(B2,[1]Hoja1!$B:$M,1,FALSE)</f>
        <v>7954659</v>
      </c>
      <c r="P2" s="5" t="str">
        <f>VLOOKUP(B2,[1]Hoja1!$B:$M,2,FALSE)</f>
        <v>MABEL</v>
      </c>
      <c r="Q2" s="5" t="str">
        <f>VLOOKUP(B2,[1]Hoja1!$B:$M,3,FALSE)</f>
        <v>LAMAS ALELUYA</v>
      </c>
      <c r="R2" s="5" t="str">
        <f>VLOOKUP(B2,[1]Hoja1!$B:$M,4,FALSE)</f>
        <v>mlamas@conseso.com</v>
      </c>
      <c r="S2" s="5" t="str">
        <f>VLOOKUP(B2,[1]Hoja1!$B:$M,5,FALSE)</f>
        <v>Cochabamba</v>
      </c>
      <c r="T2" s="5" t="str">
        <f>VLOOKUP(B2,[1]Hoja1!$B:$M,6,FALSE)</f>
        <v>Producción</v>
      </c>
      <c r="U2" s="5" t="str">
        <f>VLOOKUP(B2,[1]Hoja1!$B:$M,7,FALSE)</f>
        <v>Auxiliar De Producción Cidre</v>
      </c>
      <c r="V2" s="5" t="str">
        <f>VLOOKUP(B2,[1]Hoja1!$B:$M,8,FALSE)</f>
        <v>Operación</v>
      </c>
      <c r="W2" s="5">
        <f>VLOOKUP(B2,[1]Hoja1!$B:$M,9,FALSE)</f>
        <v>5161567</v>
      </c>
      <c r="X2" s="5" t="str">
        <f>VLOOKUP(B2,[1]Hoja1!$B:$M,10,FALSE)</f>
        <v>0 a 5</v>
      </c>
      <c r="Y2" s="5" t="str">
        <f>VLOOKUP(B2,[1]Hoja1!$B:$M,11,FALSE)</f>
        <v>Millenials</v>
      </c>
      <c r="Z2" s="5" t="str">
        <f>VLOOKUP(B2,[1]Hoja1!$B:$M,12,FALSE)</f>
        <v>F</v>
      </c>
      <c r="AA2" s="5"/>
      <c r="AB2" s="5" t="b">
        <f t="shared" ref="AB2:AM2" si="0">EXACT(O2,B2)</f>
        <v>1</v>
      </c>
      <c r="AC2" s="5" t="b">
        <f t="shared" si="0"/>
        <v>1</v>
      </c>
      <c r="AD2" s="5" t="b">
        <f t="shared" si="0"/>
        <v>1</v>
      </c>
      <c r="AE2" s="5" t="b">
        <f t="shared" si="0"/>
        <v>1</v>
      </c>
      <c r="AF2" s="5" t="b">
        <f t="shared" si="0"/>
        <v>0</v>
      </c>
      <c r="AG2" s="5" t="b">
        <f t="shared" si="0"/>
        <v>1</v>
      </c>
      <c r="AH2" s="5" t="b">
        <f t="shared" si="0"/>
        <v>1</v>
      </c>
      <c r="AI2" s="5" t="b">
        <f t="shared" si="0"/>
        <v>1</v>
      </c>
      <c r="AJ2" s="5" t="b">
        <f t="shared" si="0"/>
        <v>1</v>
      </c>
      <c r="AK2" s="5" t="b">
        <f t="shared" si="0"/>
        <v>1</v>
      </c>
      <c r="AL2" s="5" t="b">
        <f t="shared" si="0"/>
        <v>1</v>
      </c>
      <c r="AM2" s="5" t="b">
        <f t="shared" si="0"/>
        <v>1</v>
      </c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</row>
    <row r="3" spans="1:72" x14ac:dyDescent="0.2">
      <c r="A3" s="6" t="s">
        <v>10</v>
      </c>
      <c r="B3" s="6">
        <v>6347930</v>
      </c>
      <c r="C3" s="6" t="s">
        <v>24</v>
      </c>
      <c r="D3" s="6" t="s">
        <v>25</v>
      </c>
      <c r="E3" s="6" t="s">
        <v>26</v>
      </c>
      <c r="F3" s="6" t="s">
        <v>27</v>
      </c>
      <c r="G3" s="6" t="s">
        <v>5</v>
      </c>
      <c r="H3" s="6" t="s">
        <v>28</v>
      </c>
      <c r="I3" s="6" t="s">
        <v>29</v>
      </c>
      <c r="J3" s="6">
        <v>2880254</v>
      </c>
      <c r="K3" s="6" t="s">
        <v>2</v>
      </c>
      <c r="L3" s="6" t="s">
        <v>1</v>
      </c>
      <c r="M3" s="10" t="s">
        <v>0</v>
      </c>
    </row>
    <row r="4" spans="1:72" x14ac:dyDescent="0.2">
      <c r="A4" s="6" t="s">
        <v>10</v>
      </c>
      <c r="B4" s="6">
        <v>10799232</v>
      </c>
      <c r="C4" s="6" t="s">
        <v>30</v>
      </c>
      <c r="D4" s="6" t="s">
        <v>31</v>
      </c>
      <c r="E4" s="6" t="s">
        <v>32</v>
      </c>
      <c r="F4" s="6" t="s">
        <v>33</v>
      </c>
      <c r="G4" s="6" t="s">
        <v>34</v>
      </c>
      <c r="H4" s="6" t="s">
        <v>35</v>
      </c>
      <c r="I4" s="6" t="s">
        <v>3</v>
      </c>
      <c r="J4" s="6">
        <v>4197626</v>
      </c>
      <c r="K4" s="6" t="s">
        <v>2</v>
      </c>
      <c r="L4" s="6" t="s">
        <v>36</v>
      </c>
      <c r="M4" s="10" t="s">
        <v>0</v>
      </c>
    </row>
  </sheetData>
  <autoFilter ref="A1:M2" xr:uid="{00000000-0001-0000-0000-000000000000}"/>
  <hyperlinks>
    <hyperlink ref="E2" r:id="rId1" xr:uid="{AF26501E-85D3-499D-B4A5-E223CBDAA0F7}"/>
  </hyperlinks>
  <pageMargins left="0.7" right="0.7" top="0.75" bottom="0.75" header="0.3" footer="0.3"/>
  <pageSetup orientation="portrait" horizontalDpi="0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Cuestionario "Empresarial"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</dc:creator>
  <cp:lastModifiedBy>Blanca</cp:lastModifiedBy>
  <dcterms:created xsi:type="dcterms:W3CDTF">2023-06-01T03:03:36Z</dcterms:created>
  <dcterms:modified xsi:type="dcterms:W3CDTF">2023-06-05T21:42:32Z</dcterms:modified>
</cp:coreProperties>
</file>